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mc:AlternateContent xmlns:mc="http://schemas.openxmlformats.org/markup-compatibility/2006">
    <mc:Choice Requires="x15">
      <x15ac:absPath xmlns:x15ac="http://schemas.microsoft.com/office/spreadsheetml/2010/11/ac" url="C:\Users\Omaira Rojas\Desktop\INFORMES DE GESTION A MAYO\"/>
    </mc:Choice>
  </mc:AlternateContent>
  <bookViews>
    <workbookView xWindow="0" yWindow="0" windowWidth="28800" windowHeight="13335" tabRatio="930" firstSheet="1" activeTab="12"/>
  </bookViews>
  <sheets>
    <sheet name="Consolidado" sheetId="17" r:id="rId1"/>
    <sheet name="EDUBA" sheetId="2" r:id="rId2"/>
    <sheet name="INDERBA " sheetId="3" r:id="rId3"/>
    <sheet name="Transito y Transporte" sheetId="4" r:id="rId4"/>
    <sheet name="Planeacion" sheetId="5" r:id="rId5"/>
    <sheet name="Desarrollo" sheetId="6" r:id="rId6"/>
    <sheet name="Educacion" sheetId="7" r:id="rId7"/>
    <sheet name="Gobierno" sheetId="8" r:id="rId8"/>
    <sheet name="Hacienda" sheetId="9" r:id="rId9"/>
    <sheet name="Infraestructura" sheetId="10" r:id="rId10"/>
    <sheet name="TIC" sheetId="11" r:id="rId11"/>
    <sheet name="Medio Ambiente" sheetId="12" r:id="rId12"/>
    <sheet name="General 2017" sheetId="13" r:id="rId13"/>
    <sheet name="Juridica 2017" sheetId="14" r:id="rId14"/>
    <sheet name="Salud" sheetId="15" r:id="rId15"/>
    <sheet name="UMATA" sheetId="16" r:id="rId16"/>
  </sheets>
  <definedNames>
    <definedName name="_xlnm._FilterDatabase" localSheetId="5" hidden="1">Desarrollo!$B$3:$Q$93</definedName>
    <definedName name="_xlnm._FilterDatabase" localSheetId="1" hidden="1">EDUBA!$B$3:$Q$13</definedName>
    <definedName name="_xlnm._FilterDatabase" localSheetId="6" hidden="1">Educacion!$B$3:$Q$62</definedName>
    <definedName name="_xlnm._FilterDatabase" localSheetId="12" hidden="1">'General 2017'!$B$3:$Q$18</definedName>
    <definedName name="_xlnm._FilterDatabase" localSheetId="7" hidden="1">Gobierno!$B$3:$Q$64</definedName>
    <definedName name="_xlnm._FilterDatabase" localSheetId="8" hidden="1">Hacienda!$B$3:$Q$6</definedName>
    <definedName name="_xlnm._FilterDatabase" localSheetId="2" hidden="1">'INDERBA '!$B$3:$Q$23</definedName>
    <definedName name="_xlnm._FilterDatabase" localSheetId="9" hidden="1">Infraestructura!$B$3:$Q$66</definedName>
    <definedName name="_xlnm._FilterDatabase" localSheetId="13" hidden="1">'Juridica 2017'!$B$3:$Q$7</definedName>
    <definedName name="_xlnm._FilterDatabase" localSheetId="11" hidden="1">'Medio Ambiente'!$B$3:$Q$31</definedName>
    <definedName name="_xlnm._FilterDatabase" localSheetId="4" hidden="1">Planeacion!$B$3:$Q$25</definedName>
    <definedName name="_xlnm._FilterDatabase" localSheetId="14" hidden="1">Salud!$B$3:$Q$168</definedName>
    <definedName name="_xlnm._FilterDatabase" localSheetId="10" hidden="1">TIC!$B$3:$Q$25</definedName>
    <definedName name="_xlnm._FilterDatabase" localSheetId="3" hidden="1">'Transito y Transporte'!$B$3:$Q$40</definedName>
    <definedName name="_xlnm._FilterDatabase" localSheetId="15" hidden="1">UMATA!$B$3:$Q$34</definedName>
    <definedName name="_xlnm.Print_Area" localSheetId="5">Desarrollo!$A$1:$R$94</definedName>
    <definedName name="_xlnm.Print_Area" localSheetId="1">EDUBA!$A$1:$R$14</definedName>
    <definedName name="_xlnm.Print_Area" localSheetId="6">Educacion!$A$1:$R$63</definedName>
    <definedName name="_xlnm.Print_Area" localSheetId="12">'General 2017'!$A$1:$R$19</definedName>
    <definedName name="_xlnm.Print_Area" localSheetId="7">Gobierno!$A$1:$R$65</definedName>
    <definedName name="_xlnm.Print_Area" localSheetId="8">Hacienda!$A$1:$R$7</definedName>
    <definedName name="_xlnm.Print_Area" localSheetId="2">'INDERBA '!$A$1:$R$24</definedName>
    <definedName name="_xlnm.Print_Area" localSheetId="9">Infraestructura!$A$1:$R$67</definedName>
    <definedName name="_xlnm.Print_Area" localSheetId="13">'Juridica 2017'!$A$1:$R$8</definedName>
    <definedName name="_xlnm.Print_Area" localSheetId="11">'Medio Ambiente'!$A$1:$R$32</definedName>
    <definedName name="_xlnm.Print_Area" localSheetId="4">Planeacion!$A$1:$R$26</definedName>
    <definedName name="_xlnm.Print_Area" localSheetId="14">Salud!$A$1:$R$169</definedName>
    <definedName name="_xlnm.Print_Area" localSheetId="10">TIC!$A$1:$R$26</definedName>
    <definedName name="_xlnm.Print_Area" localSheetId="3">'Transito y Transporte'!$A$1:$R$41</definedName>
    <definedName name="_xlnm.Print_Area" localSheetId="15">UMATA!$A$1:$R$35</definedName>
    <definedName name="_xlnm.Print_Titles" localSheetId="5">Desarrollo!$3:$3</definedName>
    <definedName name="_xlnm.Print_Titles" localSheetId="1">EDUBA!$3:$3</definedName>
    <definedName name="_xlnm.Print_Titles" localSheetId="6">Educacion!$3:$3</definedName>
    <definedName name="_xlnm.Print_Titles" localSheetId="12">'General 2017'!$3:$3</definedName>
    <definedName name="_xlnm.Print_Titles" localSheetId="7">Gobierno!$3:$3</definedName>
    <definedName name="_xlnm.Print_Titles" localSheetId="8">Hacienda!$3:$3</definedName>
    <definedName name="_xlnm.Print_Titles" localSheetId="2">'INDERBA '!$3:$3</definedName>
    <definedName name="_xlnm.Print_Titles" localSheetId="9">Infraestructura!$3:$3</definedName>
    <definedName name="_xlnm.Print_Titles" localSheetId="13">'Juridica 2017'!$3:$3</definedName>
    <definedName name="_xlnm.Print_Titles" localSheetId="11">'Medio Ambiente'!$3:$3</definedName>
    <definedName name="_xlnm.Print_Titles" localSheetId="4">Planeacion!$3:$3</definedName>
    <definedName name="_xlnm.Print_Titles" localSheetId="14">Salud!$3:$3</definedName>
    <definedName name="_xlnm.Print_Titles" localSheetId="10">TIC!$3:$3</definedName>
    <definedName name="_xlnm.Print_Titles" localSheetId="3">'Transito y Transporte'!$3:$3</definedName>
    <definedName name="_xlnm.Print_Titles" localSheetId="15">UMATA!$3:$3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16" l="1"/>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166" i="15"/>
  <c r="P165" i="15"/>
  <c r="P164" i="15"/>
  <c r="P163" i="15"/>
  <c r="P162" i="15"/>
  <c r="P161" i="15"/>
  <c r="P160" i="15"/>
  <c r="P159" i="15"/>
  <c r="P158" i="15"/>
  <c r="P157" i="15"/>
  <c r="P156" i="15"/>
  <c r="P155" i="15"/>
  <c r="P154" i="15"/>
  <c r="P153" i="15"/>
  <c r="P152" i="15"/>
  <c r="P151" i="15"/>
  <c r="P150" i="15"/>
  <c r="P149" i="15"/>
  <c r="P148" i="15"/>
  <c r="P147" i="15"/>
  <c r="P146" i="15"/>
  <c r="P145" i="15"/>
  <c r="P144" i="15"/>
  <c r="P143" i="15"/>
  <c r="P142"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5" i="14"/>
  <c r="P4" i="14"/>
  <c r="P16" i="13"/>
  <c r="P15" i="13"/>
  <c r="P14" i="13"/>
  <c r="P13" i="13"/>
  <c r="P12" i="13"/>
  <c r="P11" i="13"/>
  <c r="P10" i="13"/>
  <c r="P9" i="13"/>
  <c r="P8" i="13"/>
  <c r="P7" i="13"/>
  <c r="P6" i="13"/>
  <c r="P5" i="13"/>
  <c r="P4" i="13"/>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23" i="11"/>
  <c r="P22" i="11"/>
  <c r="P21" i="11"/>
  <c r="P20" i="11"/>
  <c r="P19" i="11"/>
  <c r="P18" i="11"/>
  <c r="P17" i="11"/>
  <c r="P16" i="11"/>
  <c r="P15" i="11"/>
  <c r="P14" i="11"/>
  <c r="P13" i="11"/>
  <c r="P12" i="11"/>
  <c r="P11" i="11"/>
  <c r="P10" i="11"/>
  <c r="P9" i="11"/>
  <c r="P8" i="11"/>
  <c r="P7" i="11"/>
  <c r="P6" i="11"/>
  <c r="P5" i="11"/>
  <c r="P4" i="11"/>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4" i="9"/>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24" i="5"/>
  <c r="P23" i="5"/>
  <c r="P22" i="5"/>
  <c r="P21" i="5"/>
  <c r="P20" i="5"/>
  <c r="P19" i="5"/>
  <c r="P18" i="5"/>
  <c r="P17" i="5"/>
  <c r="P16" i="5"/>
  <c r="P15" i="5"/>
  <c r="P14" i="5"/>
  <c r="P13" i="5"/>
  <c r="P12" i="5"/>
  <c r="P11" i="5"/>
  <c r="P10" i="5"/>
  <c r="P9" i="5"/>
  <c r="P8" i="5"/>
  <c r="P7" i="5"/>
  <c r="P6" i="5"/>
  <c r="P5" i="5"/>
  <c r="P4" i="5"/>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21" i="3"/>
  <c r="P20" i="3"/>
  <c r="P19" i="3"/>
  <c r="P18" i="3"/>
  <c r="P17" i="3"/>
  <c r="P16" i="3"/>
  <c r="P15" i="3"/>
  <c r="P14" i="3"/>
  <c r="P13" i="3"/>
  <c r="P12" i="3"/>
  <c r="P11" i="3"/>
  <c r="P10" i="3"/>
  <c r="P9" i="3"/>
  <c r="P8" i="3"/>
  <c r="P7" i="3"/>
  <c r="P6" i="3"/>
  <c r="P5" i="3"/>
  <c r="P4" i="3"/>
  <c r="P11" i="2"/>
  <c r="P10" i="2"/>
  <c r="P9" i="2"/>
  <c r="P8" i="2"/>
  <c r="P7" i="2"/>
  <c r="P6" i="2"/>
  <c r="P5" i="2"/>
  <c r="P4" i="2"/>
  <c r="P5" i="8"/>
  <c r="P64" i="8" s="1"/>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4" i="8"/>
  <c r="C8" i="17" l="1"/>
  <c r="Q16" i="10"/>
  <c r="O34" i="16" l="1"/>
  <c r="N34" i="16"/>
  <c r="M34" i="16"/>
  <c r="L34" i="16"/>
  <c r="K34" i="16"/>
  <c r="J34" i="16"/>
  <c r="I34" i="16"/>
  <c r="H34" i="16"/>
  <c r="E34" i="16"/>
  <c r="Q32" i="16"/>
  <c r="Q31" i="16"/>
  <c r="Q30" i="16"/>
  <c r="Q29" i="16"/>
  <c r="Q28" i="16"/>
  <c r="Q27" i="16"/>
  <c r="Q26" i="16"/>
  <c r="Q25" i="16"/>
  <c r="Q24" i="16"/>
  <c r="Q23" i="16"/>
  <c r="Q22" i="16"/>
  <c r="Q21" i="16"/>
  <c r="Q20" i="16"/>
  <c r="Q19" i="16"/>
  <c r="Q18" i="16"/>
  <c r="Q17" i="16"/>
  <c r="Q16" i="16"/>
  <c r="Q15" i="16"/>
  <c r="Q14" i="16"/>
  <c r="Q13" i="16"/>
  <c r="Q12" i="16"/>
  <c r="Q11" i="16"/>
  <c r="Q10" i="16"/>
  <c r="Q9" i="16"/>
  <c r="Q8" i="16"/>
  <c r="Q7" i="16"/>
  <c r="Q6" i="16"/>
  <c r="Q5" i="16"/>
  <c r="Q4" i="16"/>
  <c r="P34" i="16"/>
  <c r="C16" i="17" s="1"/>
  <c r="O7" i="14"/>
  <c r="N7" i="14"/>
  <c r="M7" i="14"/>
  <c r="L7" i="14"/>
  <c r="K7" i="14"/>
  <c r="J7" i="14"/>
  <c r="I7" i="14"/>
  <c r="H7" i="14"/>
  <c r="E7" i="14"/>
  <c r="Q5" i="14"/>
  <c r="Q4" i="14"/>
  <c r="P7" i="14"/>
  <c r="O18" i="13"/>
  <c r="N18" i="13"/>
  <c r="K18" i="13"/>
  <c r="J18" i="13"/>
  <c r="I18" i="13"/>
  <c r="H18" i="13"/>
  <c r="E18" i="13"/>
  <c r="Q16" i="13"/>
  <c r="Q15" i="13"/>
  <c r="Q14" i="13"/>
  <c r="Q13" i="13"/>
  <c r="Q12" i="13"/>
  <c r="Q11" i="13"/>
  <c r="Q10" i="13"/>
  <c r="Q9" i="13"/>
  <c r="Q8" i="13"/>
  <c r="Q7" i="13"/>
  <c r="Q6" i="13"/>
  <c r="Q5" i="13"/>
  <c r="Q4" i="13"/>
  <c r="P18" i="13"/>
  <c r="C13" i="17" s="1"/>
  <c r="O31" i="12"/>
  <c r="N31" i="12"/>
  <c r="M31" i="12"/>
  <c r="L31" i="12"/>
  <c r="K31" i="12"/>
  <c r="J31" i="12"/>
  <c r="I31" i="12"/>
  <c r="H31" i="12"/>
  <c r="E31" i="12"/>
  <c r="Q29" i="12"/>
  <c r="Q28" i="12"/>
  <c r="Q27" i="12"/>
  <c r="Q26" i="12"/>
  <c r="Q25" i="12"/>
  <c r="Q24" i="12"/>
  <c r="Q23" i="12"/>
  <c r="Q22" i="12"/>
  <c r="Q21" i="12"/>
  <c r="Q20" i="12"/>
  <c r="Q19" i="12"/>
  <c r="Q18" i="12"/>
  <c r="Q17" i="12"/>
  <c r="Q16" i="12"/>
  <c r="Q15" i="12"/>
  <c r="Q14" i="12"/>
  <c r="Q13" i="12"/>
  <c r="Q12" i="12"/>
  <c r="Q11" i="12"/>
  <c r="Q10" i="12"/>
  <c r="Q9" i="12"/>
  <c r="Q8" i="12"/>
  <c r="Q7" i="12"/>
  <c r="Q6" i="12"/>
  <c r="Q5" i="12"/>
  <c r="Q4" i="12"/>
  <c r="Q31" i="12" s="1"/>
  <c r="D12" i="17" s="1"/>
  <c r="P31" i="12"/>
  <c r="C12" i="17" s="1"/>
  <c r="O64" i="8"/>
  <c r="N64" i="8"/>
  <c r="M64" i="8"/>
  <c r="L64" i="8"/>
  <c r="K64" i="8"/>
  <c r="J64" i="8"/>
  <c r="I64" i="8"/>
  <c r="H64" i="8"/>
  <c r="E64"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O93" i="6"/>
  <c r="N93" i="6"/>
  <c r="M93" i="6"/>
  <c r="L93" i="6"/>
  <c r="K93" i="6"/>
  <c r="J93" i="6"/>
  <c r="I93" i="6"/>
  <c r="H93" i="6"/>
  <c r="E93" i="6"/>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Q93" i="6" s="1"/>
  <c r="D6" i="17" s="1"/>
  <c r="P93" i="6"/>
  <c r="C6" i="17" s="1"/>
  <c r="O26" i="5"/>
  <c r="N26" i="5"/>
  <c r="M26" i="5"/>
  <c r="L26" i="5"/>
  <c r="K26" i="5"/>
  <c r="J26" i="5"/>
  <c r="I26" i="5"/>
  <c r="H26" i="5"/>
  <c r="E26" i="5"/>
  <c r="Q24" i="5"/>
  <c r="Q23" i="5"/>
  <c r="Q22" i="5"/>
  <c r="Q21" i="5"/>
  <c r="Q20" i="5"/>
  <c r="Q19" i="5"/>
  <c r="Q18" i="5"/>
  <c r="Q17" i="5"/>
  <c r="Q16" i="5"/>
  <c r="Q15" i="5"/>
  <c r="Q14" i="5"/>
  <c r="Q13" i="5"/>
  <c r="Q12" i="5"/>
  <c r="Q11" i="5"/>
  <c r="Q10" i="5"/>
  <c r="Q9" i="5"/>
  <c r="Q8" i="5"/>
  <c r="Q7" i="5"/>
  <c r="Q6" i="5"/>
  <c r="Q5" i="5"/>
  <c r="Q4" i="5"/>
  <c r="Q7" i="14" l="1"/>
  <c r="D14" i="17" s="1"/>
  <c r="P26" i="5"/>
  <c r="C5" i="17" s="1"/>
  <c r="Q26" i="5"/>
  <c r="D5" i="17" s="1"/>
  <c r="Q64" i="8"/>
  <c r="D8" i="17" s="1"/>
  <c r="Q18" i="13"/>
  <c r="D13" i="17" s="1"/>
  <c r="Q34" i="16"/>
  <c r="D16" i="17" s="1"/>
  <c r="Q57" i="7" l="1"/>
  <c r="Q58" i="7"/>
  <c r="Q59" i="7"/>
  <c r="Q60" i="7"/>
  <c r="Q14" i="10"/>
  <c r="Q15"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7" i="15"/>
  <c r="Q158" i="15"/>
  <c r="Q159" i="15"/>
  <c r="Q160" i="15"/>
  <c r="Q161" i="15"/>
  <c r="Q162" i="15"/>
  <c r="Q163" i="15"/>
  <c r="Q164" i="15"/>
  <c r="Q165" i="15"/>
  <c r="Q166" i="15"/>
  <c r="O168" i="15" l="1"/>
  <c r="N168" i="15"/>
  <c r="M168" i="15"/>
  <c r="L168" i="15"/>
  <c r="K168" i="15"/>
  <c r="J168" i="15"/>
  <c r="I168" i="15"/>
  <c r="H168" i="15"/>
  <c r="E168"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Q23" i="15"/>
  <c r="Q22" i="15"/>
  <c r="Q21" i="15"/>
  <c r="Q20" i="15"/>
  <c r="Q19" i="15"/>
  <c r="Q18" i="15"/>
  <c r="Q17" i="15"/>
  <c r="Q16" i="15"/>
  <c r="Q15" i="15"/>
  <c r="Q14" i="15"/>
  <c r="Q13" i="15"/>
  <c r="Q12" i="15"/>
  <c r="Q11" i="15"/>
  <c r="Q10" i="15"/>
  <c r="Q9" i="15"/>
  <c r="Q8" i="15"/>
  <c r="Q7" i="15"/>
  <c r="Q6" i="15"/>
  <c r="Q5" i="15"/>
  <c r="Q4" i="15"/>
  <c r="O25" i="11"/>
  <c r="N25" i="11"/>
  <c r="M25" i="11"/>
  <c r="L25" i="11"/>
  <c r="K25" i="11"/>
  <c r="J25" i="11"/>
  <c r="I25" i="11"/>
  <c r="H25" i="11"/>
  <c r="E25" i="11"/>
  <c r="Q23" i="11"/>
  <c r="Q22" i="11"/>
  <c r="Q21" i="11"/>
  <c r="Q20" i="11"/>
  <c r="Q19" i="11"/>
  <c r="Q18" i="11"/>
  <c r="Q17" i="11"/>
  <c r="Q16" i="11"/>
  <c r="Q15" i="11"/>
  <c r="Q14" i="11"/>
  <c r="Q13" i="11"/>
  <c r="Q12" i="11"/>
  <c r="Q11" i="11"/>
  <c r="Q10" i="11"/>
  <c r="Q9" i="11"/>
  <c r="Q8" i="11"/>
  <c r="Q7" i="11"/>
  <c r="Q6" i="11"/>
  <c r="Q5" i="11"/>
  <c r="Q4" i="11"/>
  <c r="O66" i="10"/>
  <c r="N66" i="10"/>
  <c r="M66" i="10"/>
  <c r="L66" i="10"/>
  <c r="K66" i="10"/>
  <c r="J66" i="10"/>
  <c r="I66" i="10"/>
  <c r="H66" i="10"/>
  <c r="E66" i="10"/>
  <c r="Q13" i="10"/>
  <c r="Q12" i="10"/>
  <c r="Q11" i="10"/>
  <c r="Q10" i="10"/>
  <c r="Q9" i="10"/>
  <c r="Q8" i="10"/>
  <c r="Q7" i="10"/>
  <c r="Q6" i="10"/>
  <c r="Q5" i="10"/>
  <c r="Q4" i="10"/>
  <c r="O6" i="9"/>
  <c r="N6" i="9"/>
  <c r="M6" i="9"/>
  <c r="L6" i="9"/>
  <c r="K6" i="9"/>
  <c r="J6" i="9"/>
  <c r="I6" i="9"/>
  <c r="H6" i="9"/>
  <c r="E6" i="9"/>
  <c r="Q4" i="9"/>
  <c r="Q6" i="9" s="1"/>
  <c r="D9" i="17" s="1"/>
  <c r="P6" i="9"/>
  <c r="C9" i="17" s="1"/>
  <c r="O62" i="7"/>
  <c r="N62" i="7"/>
  <c r="M62" i="7"/>
  <c r="L62" i="7"/>
  <c r="K62" i="7"/>
  <c r="J62" i="7"/>
  <c r="I62" i="7"/>
  <c r="H62" i="7"/>
  <c r="E62"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4" i="7"/>
  <c r="I40" i="4"/>
  <c r="J40" i="4"/>
  <c r="K40" i="4"/>
  <c r="L40" i="4"/>
  <c r="M40" i="4"/>
  <c r="N40" i="4"/>
  <c r="O40" i="4"/>
  <c r="H40" i="4"/>
  <c r="E40"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I23" i="3"/>
  <c r="J23" i="3"/>
  <c r="K23" i="3"/>
  <c r="L23" i="3"/>
  <c r="M23" i="3"/>
  <c r="N23" i="3"/>
  <c r="O23" i="3"/>
  <c r="H23" i="3"/>
  <c r="E23" i="3"/>
  <c r="Q21" i="3"/>
  <c r="Q20" i="3"/>
  <c r="Q19" i="3"/>
  <c r="Q18" i="3"/>
  <c r="Q17" i="3"/>
  <c r="Q16" i="3"/>
  <c r="Q15" i="3"/>
  <c r="Q14" i="3"/>
  <c r="Q13" i="3"/>
  <c r="Q12" i="3"/>
  <c r="Q11" i="3"/>
  <c r="Q10" i="3"/>
  <c r="Q9" i="3"/>
  <c r="Q8" i="3"/>
  <c r="Q7" i="3"/>
  <c r="Q6" i="3"/>
  <c r="Q5" i="3"/>
  <c r="Q4" i="3"/>
  <c r="K13" i="2"/>
  <c r="J13" i="2"/>
  <c r="I13" i="2"/>
  <c r="H13" i="2"/>
  <c r="O13" i="2"/>
  <c r="N13" i="2"/>
  <c r="M13" i="2"/>
  <c r="L13" i="2"/>
  <c r="E13" i="2"/>
  <c r="Q11" i="2"/>
  <c r="Q10" i="2"/>
  <c r="Q9" i="2"/>
  <c r="Q8" i="2"/>
  <c r="Q7" i="2"/>
  <c r="Q6" i="2"/>
  <c r="Q5" i="2"/>
  <c r="Q4" i="2"/>
  <c r="P66" i="10" l="1"/>
  <c r="C10" i="17" s="1"/>
  <c r="Q66" i="10"/>
  <c r="D10" i="17" s="1"/>
  <c r="Q25" i="11"/>
  <c r="D11" i="17" s="1"/>
  <c r="P23" i="3"/>
  <c r="C3" i="17" s="1"/>
  <c r="P168" i="15"/>
  <c r="C15" i="17" s="1"/>
  <c r="Q168" i="15"/>
  <c r="D15" i="17" s="1"/>
  <c r="D17" i="17" s="1"/>
  <c r="P25" i="11"/>
  <c r="C11" i="17" s="1"/>
  <c r="P62" i="7"/>
  <c r="C7" i="17" s="1"/>
  <c r="Q62" i="7"/>
  <c r="D7" i="17" s="1"/>
  <c r="P40" i="4"/>
  <c r="C4" i="17" s="1"/>
  <c r="Q40" i="4"/>
  <c r="D4" i="17" s="1"/>
  <c r="Q23" i="3"/>
  <c r="D3" i="17" s="1"/>
  <c r="Q13" i="2"/>
  <c r="D2" i="17" s="1"/>
  <c r="P13" i="2"/>
  <c r="C2" i="17" s="1"/>
  <c r="C17" i="17" l="1"/>
</calcChain>
</file>

<file path=xl/sharedStrings.xml><?xml version="1.0" encoding="utf-8"?>
<sst xmlns="http://schemas.openxmlformats.org/spreadsheetml/2006/main" count="1789" uniqueCount="1272">
  <si>
    <t>LINEA ESTRATEGICA</t>
  </si>
  <si>
    <t>PROGRAMA</t>
  </si>
  <si>
    <t>META DE PRODUCTO</t>
  </si>
  <si>
    <t>META CUATRIENIO</t>
  </si>
  <si>
    <t>Programado 2016</t>
  </si>
  <si>
    <t>Programado 2017</t>
  </si>
  <si>
    <t>Programado 2018</t>
  </si>
  <si>
    <t>Programado 2019</t>
  </si>
  <si>
    <t>EJECUTADO 2016</t>
  </si>
  <si>
    <t>EJECUTADO 2017</t>
  </si>
  <si>
    <t>EJECUTADO 2018</t>
  </si>
  <si>
    <t>EJECUTADO 2019</t>
  </si>
  <si>
    <t>% AVANCE CUATRIENIO</t>
  </si>
  <si>
    <t xml:space="preserve"> </t>
  </si>
  <si>
    <t>Programas: 6</t>
  </si>
  <si>
    <t>Metas</t>
  </si>
  <si>
    <t>METAS</t>
  </si>
  <si>
    <t>% AVANCE 2016</t>
  </si>
  <si>
    <t>INDICADOR</t>
  </si>
  <si>
    <t>Elaborar un (1) diagnóstico para establecer el déficit cualitativo y cuantitativo de vivienda en el municipio, en el cuatrenio</t>
  </si>
  <si>
    <t>Diagnóstico elaborado</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</si>
  <si>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</si>
  <si>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</si>
  <si>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</si>
  <si>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</si>
  <si>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Otorgra 400 Subsidios de mejoramiento de vivienda urbana y rural, durante el cuatrenio</t>
  </si>
  <si>
    <t>Número de Subsidios de mejoramiento de vivienda urbana y rural otorgados</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</si>
  <si>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</si>
  <si>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</si>
  <si>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</si>
  <si>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</si>
  <si>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Actualizar el Sistema de Administración de Beneficiarios de EDUBA (SIADBE), durante el cuatrienio.</t>
  </si>
  <si>
    <t>Sistema Actualizado</t>
  </si>
  <si>
    <t>Titular 500 predios de acuerdo a la legalización de los barrios existentes, durante el cuatrienio.</t>
  </si>
  <si>
    <t>Número de Predios titulados</t>
  </si>
  <si>
    <t>Hábitat y Vivienda Saludable</t>
  </si>
  <si>
    <t>SECTOR</t>
  </si>
  <si>
    <t>Metas Ejecutadas 2016</t>
  </si>
  <si>
    <t>Metas Ejecutadas 2017</t>
  </si>
  <si>
    <t>Metas Ejecutadas 2018</t>
  </si>
  <si>
    <t>Metas Programadas 2019</t>
  </si>
  <si>
    <t>Programas: 1</t>
  </si>
  <si>
    <t>Líneas estrategicas: 1</t>
  </si>
  <si>
    <t>Sector:</t>
  </si>
  <si>
    <t>Metas Programadas 2016</t>
  </si>
  <si>
    <t>Metas Programadas 2017</t>
  </si>
  <si>
    <t>Metas Programadas 2018</t>
  </si>
  <si>
    <t>TABLERO DE CONTROL EDUBA - VIGENCIA 2016</t>
  </si>
  <si>
    <t>TABLERO DE CONTROL INDERBA VIGENCIA 2016</t>
  </si>
  <si>
    <t>Realizar cuatro (4) festivales deportivos con los integrantes del proyecto de escuelas del deporte.</t>
  </si>
  <si>
    <t xml:space="preserve">Número de festivales realizados. </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</si>
  <si>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</si>
  <si>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</si>
  <si>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</si>
  <si>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</si>
  <si>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</si>
  <si>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</si>
  <si>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</si>
  <si>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</si>
  <si>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</si>
  <si>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</si>
  <si>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</si>
  <si>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</si>
  <si>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</si>
  <si>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</si>
  <si>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</si>
  <si>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 xml:space="preserve">Programa implementado </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</si>
  <si>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</si>
  <si>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</si>
  <si>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</si>
  <si>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</si>
  <si>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Realizar cuatro (4) eventos deportivos de carácter departamental, nacional e internacional que garanticen la participación de deportistas Barranqueños, durante el cuatrienio.</t>
  </si>
  <si>
    <t xml:space="preserve">Número de eventos deportivos realizados. </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</si>
  <si>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</si>
  <si>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</si>
  <si>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</si>
  <si>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</si>
  <si>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</si>
  <si>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</si>
  <si>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</si>
  <si>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</si>
  <si>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</si>
  <si>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</si>
  <si>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Aumentar en veintisiete (27) los sitios de servicio del programa de Recreación en el Municipio, durante el cuatrienio.</t>
  </si>
  <si>
    <t xml:space="preserve">Número de sitios aumentados. </t>
  </si>
  <si>
    <t>Deporte para Todos … Es Posible</t>
  </si>
  <si>
    <t xml:space="preserve">Deporte y Recreación para la Inclusión </t>
  </si>
  <si>
    <t xml:space="preserve">Eventos Deportivos Especiales </t>
  </si>
  <si>
    <t>Infraestructura Deportiva y Recreativa</t>
  </si>
  <si>
    <t xml:space="preserve">Mejoramiento de la Gestión Institucional </t>
  </si>
  <si>
    <t>Yo creo en la recreación</t>
  </si>
  <si>
    <t xml:space="preserve">Líneas estrategicas: </t>
  </si>
  <si>
    <t xml:space="preserve">Sector: </t>
  </si>
  <si>
    <t xml:space="preserve">Programas: </t>
  </si>
  <si>
    <t>TABLERO DE CONTROL INSPECCIÓN DE TRÁNSITO Y TRANSPORTE VIGENCIA 2016</t>
  </si>
  <si>
    <t>Formular y presentar proyecto de Acuerdo de la Política pública de Movilidad en el Municipio de Barrancabermeja, durante el cuatrienio.</t>
  </si>
  <si>
    <t>Politica Publica de Movilidad</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</si>
  <si>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</si>
  <si>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</si>
  <si>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</si>
  <si>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</si>
  <si>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</si>
  <si>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</si>
  <si>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</si>
  <si>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</si>
  <si>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</si>
  <si>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</si>
  <si>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</si>
  <si>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</si>
  <si>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</si>
  <si>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</si>
  <si>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</si>
  <si>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</si>
  <si>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</si>
  <si>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</si>
  <si>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</si>
  <si>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</si>
  <si>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</si>
  <si>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</si>
  <si>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</si>
  <si>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</si>
  <si>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</si>
  <si>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</si>
  <si>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Reglamentar e implementar la operación de 35 zonas de estacionamiento regulado, durante el cuatrienio.</t>
  </si>
  <si>
    <t xml:space="preserve">Número de zonas de parqueadero reglamentadas </t>
  </si>
  <si>
    <t>Formulación e implementación de un nuevo modelo de Transporte Público colectivo acorde con las necesidades del municipio en condiciones de calidad, seguridad, comodidad y eficiencia, durante el cuatrienio.</t>
  </si>
  <si>
    <t>Nuevo Esquema de Transporte Público Implementado.</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</si>
  <si>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</si>
  <si>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</si>
  <si>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</si>
  <si>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</si>
  <si>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</si>
  <si>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</si>
  <si>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</si>
  <si>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</si>
  <si>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</si>
  <si>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</si>
  <si>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</si>
  <si>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</si>
  <si>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</si>
  <si>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</si>
  <si>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</si>
  <si>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</si>
  <si>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</si>
  <si>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</si>
  <si>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Mejorar la infraestructura física (estudios, diseños, mobiliario, módulos, red estructurada, red eléctrica, central de cómputo) de la ITTB, durante el cuatrienio.</t>
  </si>
  <si>
    <t>Infraestructura física de la ITTB modernizada</t>
  </si>
  <si>
    <t>Implementar la Oficina de Atención al Ciudadano en la ITTB, en el cuatrienio.</t>
  </si>
  <si>
    <t>Oficina de atención al ciudadano implementada en la ITTB.</t>
  </si>
  <si>
    <t>Implementar II fase del sistema de gestión documental en la ITTB, durante el cuatrienio.</t>
  </si>
  <si>
    <t>Fase II del sistema de gestión documental de la ITTB implementado</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</si>
  <si>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</si>
  <si>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</si>
  <si>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</si>
  <si>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</si>
  <si>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</si>
  <si>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</si>
  <si>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</si>
  <si>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</si>
  <si>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</si>
  <si>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</si>
  <si>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</si>
  <si>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</si>
  <si>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Disponer de un (1) Parqueadero y una (1) Grúa para el Apoyo a la Gestión Operativa, durante el cuatrienio.</t>
  </si>
  <si>
    <t>Servicio de Parqueadero y Grúa Contrato</t>
  </si>
  <si>
    <t>Plan de Movilidad Urbana Sostenible (PMUS)</t>
  </si>
  <si>
    <t>Sistema Integral de Control de Tránsito</t>
  </si>
  <si>
    <t>Equipamiento Urbano y Logístico para el Transporte</t>
  </si>
  <si>
    <t>Cultura de la Movilidad Segura</t>
  </si>
  <si>
    <t>Fortalecimiento Institucional de la Inspección de Tránsito y Transporte</t>
  </si>
  <si>
    <t>Programas: 5</t>
  </si>
  <si>
    <t>TABLERO DE CONTROL OFICINA ASESORA DE PLANEACIÓN VIGENCIA 2016</t>
  </si>
  <si>
    <t>Realizar la actualización y presentación del proyecto de Acuerdo para  aprobación del Plan de Ordenamiento Territorial, en el cuatrienio.</t>
  </si>
  <si>
    <t xml:space="preserve">Actualización y presentación del POT realizada </t>
  </si>
  <si>
    <t>Realizar estudio de curva de Isoprecios, durante el cuatrienio.</t>
  </si>
  <si>
    <t>Estudios realizados</t>
  </si>
  <si>
    <t>Realizar el estudio de actualización catastral (sobre orto fotoplano reciente 2016), durante el cuatrienio.</t>
  </si>
  <si>
    <t>Estudio realizado</t>
  </si>
  <si>
    <t>Actualizar el Expediente Municipal, durante el cuatrienio.</t>
  </si>
  <si>
    <t>Expediente municipal actualizado</t>
  </si>
  <si>
    <t>Llevar a cabo la legalización de cinco (5) asentamientos con el desarrollo del programa de Legalización urbanística, durante el cuatrienio.</t>
  </si>
  <si>
    <t>Número de asentamientos legalizados</t>
  </si>
  <si>
    <t>Realizar a cinco (5) barrios legalizados el seguimiento, evaluación y control urbanístico, durante el cuatrienio.</t>
  </si>
  <si>
    <t>Número de seguimientos evaluación y control realizados</t>
  </si>
  <si>
    <t>Realizar 300 acciones de control Urbanístico (licencias, usos de suelo, publicidad, enajenación), durante el cuatrienio</t>
  </si>
  <si>
    <t>Control de acción urbanística realizado</t>
  </si>
  <si>
    <t>Actualizar en un 30% la estratificación socioeconómica del Municipio de Barrancabermeja, durante el cuatrienio.</t>
  </si>
  <si>
    <t>Porcentaje de estratificación socieconómica actualizada</t>
  </si>
  <si>
    <t>Realizar la actualización del SISBEN, de acuerdo a los lineamientos del DNP, durante el cuatrienio.</t>
  </si>
  <si>
    <t>Sisben actualizado</t>
  </si>
  <si>
    <t>Desarrollar un programa para implementar la nueva nomenclatura en el cuatrienio.</t>
  </si>
  <si>
    <t>Programa desarrollado</t>
  </si>
  <si>
    <t>Actualizar el Plan Maestro de Espacio Público y Dotacional, en el cuatrienio.</t>
  </si>
  <si>
    <t>Plan maestro y dotacional actualizado</t>
  </si>
  <si>
    <t>Actualizar e Implementar el Sistema de Seguimiento y Evaluación del Plan de Desarrollo 2016-2019.</t>
  </si>
  <si>
    <t>Sistema de Seguimiento y Evaluación del Plan de Desarrollo actualizado implementado</t>
  </si>
  <si>
    <t>Apoyar el funcionamiento y el desarrollo del banco de programas y proyectos de inversión municipal, durante el cuatrienio.</t>
  </si>
  <si>
    <t>Banco de programas y proyectos apoyado</t>
  </si>
  <si>
    <t>Realizar la publicación anual de la revista Barrancabermeja en cifras.</t>
  </si>
  <si>
    <t>Número de publicaciones realizadas</t>
  </si>
  <si>
    <t>Apoyar la realización de los estudios y diseños de dos (2) proyectos para la competitividad, conectividad y sostenibilidad regional, durante el cuatrienio</t>
  </si>
  <si>
    <t>Número de estudios y diseños apoyados</t>
  </si>
  <si>
    <t>Apoyar administrativa, técnica y logística al Consejo Territorial de Planeación durante el cuatrienio.</t>
  </si>
  <si>
    <t>Consejo Territorial apoyado</t>
  </si>
  <si>
    <t>Apoyar administrativa, institucional y logísticamente los cuatro (4) procesos relacionados con el seguimiento, evaluación, gestión de resultados y rendición pública de cuentas durante el cuatrienio.</t>
  </si>
  <si>
    <t>Número de procesos apoyados durante el cuatrienio</t>
  </si>
  <si>
    <t>Formular y articular el plan de Etnodesarrollo a las políticas del Plan de Desarrollo municipal.</t>
  </si>
  <si>
    <t>Plan de Etnodesarrollo formulado y articulado</t>
  </si>
  <si>
    <t>Elaboración e implementación del Plan de Seguridad Alimentaria y Nutricional Municipal.</t>
  </si>
  <si>
    <t>Plan de Seguridad Alimentaria del Municipio de Barrancabermeja elaborado e implementado</t>
  </si>
  <si>
    <t>Activar el comité de Seguridad Alimentaria y Nutricional (SAN) del municipio.</t>
  </si>
  <si>
    <t>Comité activado</t>
  </si>
  <si>
    <t>Instrumentos de Planificación Territorial</t>
  </si>
  <si>
    <t xml:space="preserve">Planeación de lo Público </t>
  </si>
  <si>
    <t>Programas: 2</t>
  </si>
  <si>
    <t>TABLERO DE CONTROL SECRETARÍA DE DESARROLLO ECONÓMICO Y SOCIAL VIGENCIA 2016</t>
  </si>
  <si>
    <t>Diseñar e implementar un Programa de Empleo Social, para la generación de 4000 empleos, con enfoque diferencial, durante el cuatrienio.</t>
  </si>
  <si>
    <t>Programa de empleo social Diseñado</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</si>
  <si>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</si>
  <si>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</si>
  <si>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</si>
  <si>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</si>
  <si>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</si>
  <si>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</si>
  <si>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</si>
  <si>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</si>
  <si>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</si>
  <si>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</si>
  <si>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Establecer una (1) alianza público privada para cubrir las necesidades de empleo que incluya a la población vulnerable, teniendo en cuenta el enfoque diferencial, durante el cuatrienio.</t>
  </si>
  <si>
    <t>Número de alianzas público- privadas establecidas.</t>
  </si>
  <si>
    <t>Crear 50 nuevas iniciativas productivas en diferentes grupos poblacionales y sector economico en el cuatrenio. Entre Forcap y Desarrollo Economico.</t>
  </si>
  <si>
    <t>Número de Iniciativas productivas nuevas creadas.</t>
  </si>
  <si>
    <t>Fortalecer 50 iniciativas productivas en diferentes grupos poblacionales y sector economico durante el cuatrenio.Entre Forcap y Desarrollo Economico.</t>
  </si>
  <si>
    <t>Número de Iniciativas productivas fortalecidas.</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</si>
  <si>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</si>
  <si>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</si>
  <si>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</si>
  <si>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</si>
  <si>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Articular una (1) acción estratégica durante el cuatrienio con el Sistema Nacional y Departamental de productividad y competitividad, que permitan orientar la política y fortalecimiento de la economía local, durante el cuatrienio.</t>
  </si>
  <si>
    <t>Acción articulada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</si>
  <si>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</si>
  <si>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</si>
  <si>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</si>
  <si>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</si>
  <si>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</si>
  <si>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</si>
  <si>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</si>
  <si>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</si>
  <si>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</si>
  <si>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</si>
  <si>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Formular y presentar proyecto de Acuerdo del Plan de Desarrollo Turístico</t>
  </si>
  <si>
    <t>Plan de Desarrollo turístico formulado y presentado.</t>
  </si>
  <si>
    <t>Realizar una estrategia de promoción Turística, durante el cuatrenio</t>
  </si>
  <si>
    <t>Estrategia realizada</t>
  </si>
  <si>
    <t>Implementar un (1) programa que promocione la oferta turística del Municipio, durante el cuatrenio.</t>
  </si>
  <si>
    <t>Programa implementado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</si>
  <si>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</si>
  <si>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</si>
  <si>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</si>
  <si>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Actualizar y presentar proyecto de acuerdo del Plan decenal de cultura del municipio de Barrancabermeja, durante el cuatrienio.</t>
  </si>
  <si>
    <t>Plan decenal de cultura actualizado y presentado el proyecto de acuerdo</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</si>
  <si>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</si>
  <si>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</si>
  <si>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</si>
  <si>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</si>
  <si>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Formular e implementar dos (2) planes especiales de protección de bienes de interés cultural, durante el cuatrienio.</t>
  </si>
  <si>
    <t>número Planes formulado e implementados</t>
  </si>
  <si>
    <t>Dar cobertura a 100 gestores, artistas y creadores culturales debidamente registrados, en procesos de profesionalización y formación, durante el cuatrienio.</t>
  </si>
  <si>
    <t>Numero de Gestores, artistas y creadores formados</t>
  </si>
  <si>
    <t>Incrementar en once (11) las muestras itinerantes en comunas y corregimientos para la promoción de muestras artísticas y actividades culturales encaminadas a impulsar el talento local, durante el cuatrienio.</t>
  </si>
  <si>
    <t>Número de muestras incrementadas</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</si>
  <si>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</si>
  <si>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</si>
  <si>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Apoyar la realización de doce (12) eventos de carácter institucional del municipio que reconozca y promuevan nuestra diversidad cultural, durante el cuatrienio.</t>
  </si>
  <si>
    <t>número de eventos institucionalizados apoyados.</t>
  </si>
  <si>
    <t>Aumentar en 100 el número de niños, niñas y adolescentes beneficiarios en el plan de lectura y bibliotecas</t>
  </si>
  <si>
    <t>Número de niños, niñas y adolescentes beneficiados</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</si>
  <si>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</si>
  <si>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</si>
  <si>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</si>
  <si>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</si>
  <si>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</si>
  <si>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</si>
  <si>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</si>
  <si>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</si>
  <si>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</si>
  <si>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</si>
  <si>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</si>
  <si>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</si>
  <si>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</si>
  <si>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Programa diseñado e implementado</t>
  </si>
  <si>
    <t>Dar continuidad al programa de profesionalización de madres comunitarias, en el cuatrienio.</t>
  </si>
  <si>
    <t>Programa continuado.</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</si>
  <si>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</si>
  <si>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</si>
  <si>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</si>
  <si>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</si>
  <si>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Formular y presentar proyecto de Acuerdo de la política pública
de infancia y adolescencia y fortalecimiento familiar según los
lineamientos establecidos en el Decreto 327 de 2013, durante el
cuatrienio.Formular y presentar proyecto de Acuerdo de la política pública
de infancia y adolescencia y fortalecimiento familiar según los
lineamientos establecidos en el Decreto 327 de 2013, durante el
cuatrienio.</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</si>
  <si>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</si>
  <si>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</si>
  <si>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</si>
  <si>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</si>
  <si>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</si>
  <si>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</si>
  <si>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</si>
  <si>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</si>
  <si>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</si>
  <si>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</si>
  <si>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</si>
  <si>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doscientas (200) la cobertura en educación inicial, a través del CDI semillitas de esperanza, durante el cuatrienio.</t>
  </si>
  <si>
    <t>Cobertura ampliada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</si>
  <si>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</si>
  <si>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</si>
  <si>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</si>
  <si>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</si>
  <si>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</si>
  <si>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</si>
  <si>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</si>
  <si>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</si>
  <si>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</si>
  <si>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</si>
  <si>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</si>
  <si>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</si>
  <si>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</si>
  <si>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</si>
  <si>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</si>
  <si>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</si>
  <si>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</si>
  <si>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</si>
  <si>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</si>
  <si>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</si>
  <si>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</si>
  <si>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</si>
  <si>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</si>
  <si>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</si>
  <si>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</si>
  <si>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</si>
  <si>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</si>
  <si>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Desarrollar un (1) Programa de rumba segura y responsable, mediante capacitación y realización de encuentros juveniles en las comunas y corregimientos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</si>
  <si>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</si>
  <si>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</si>
  <si>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Implementar cuatro (4) acciones de prevención de la discriminación y la violencia contra la población LGBTI, en el cuatrienio.</t>
  </si>
  <si>
    <t>Número de acciones de prevención implementadas</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</si>
  <si>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</si>
  <si>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</si>
  <si>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</si>
  <si>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</si>
  <si>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</si>
  <si>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</si>
  <si>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</si>
  <si>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</si>
  <si>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</si>
  <si>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</si>
  <si>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</si>
  <si>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</si>
  <si>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</si>
  <si>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</si>
  <si>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</si>
  <si>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</si>
  <si>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Actualizar y presentar proyecto  de acuerdo  de la politica publica para la poblacion  con discapacidad  en el Municipio de Barrancabermeja</t>
  </si>
  <si>
    <t>Fortalecer el  comite municipal de discapacidad en el Municipio de Barrancbaermeja</t>
  </si>
  <si>
    <t>Comité Fortalecido</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</si>
  <si>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</si>
  <si>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</si>
  <si>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</si>
  <si>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</si>
  <si>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</si>
  <si>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 xml:space="preserve">Realizar anualmente el evento de conmemoración del día internacional de la discapacidad en el Municipio de Barrancabermeja. </t>
  </si>
  <si>
    <t>Número de eventos realizados.</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</si>
  <si>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</si>
  <si>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</si>
  <si>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</si>
  <si>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</si>
  <si>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</si>
  <si>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</si>
  <si>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</si>
  <si>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</si>
  <si>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</si>
  <si>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Ejecutar el plan de etnodesarrollo para la población afrodescendiente, durante el cuatrienio</t>
  </si>
  <si>
    <t>Plan ejecutado.</t>
  </si>
  <si>
    <t>Desarrollar un (1) programa para brindar atención integral a la población indígena, durante el cuatrienio.</t>
  </si>
  <si>
    <t>Programa desarrollado.</t>
  </si>
  <si>
    <t>Realizar cuatro (4) actividades étnico-culturales para la conmemoración de las fechas de la población afrodescendiente, durante el cuatrienio.</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</si>
  <si>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</si>
  <si>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</si>
  <si>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Empleo Humano, Incluyente y Productivo para los barranqueños y barranqueñas</t>
  </si>
  <si>
    <t>Emprenderismo e Innovación</t>
  </si>
  <si>
    <t>Barrancabermeja Competitiva</t>
  </si>
  <si>
    <t>Destino Barrancabermeja</t>
  </si>
  <si>
    <t>Identidad Cultural</t>
  </si>
  <si>
    <t>Mujer y Equidad de Género</t>
  </si>
  <si>
    <t>Primera Infancia, Infancia y Adolescencia y Fortalecimiento Familiar</t>
  </si>
  <si>
    <t>Jóvenes Actores del Desarrollo</t>
  </si>
  <si>
    <t>Atención a la población LGTBI</t>
  </si>
  <si>
    <t>Atención al Adulto Mayor</t>
  </si>
  <si>
    <t xml:space="preserve">Población con Discapacidad </t>
  </si>
  <si>
    <t>Atención a la Población Étnica</t>
  </si>
  <si>
    <t>Programas: 12</t>
  </si>
  <si>
    <t>TABLERO DE CONTROL SECRETARÍA DE EDUCACIÓN VIGENCIA 2016</t>
  </si>
  <si>
    <t>Cualificar 100 docentes de preescolar del sector oficial en educación inicial, durante el cuatrienio.</t>
  </si>
  <si>
    <t>Número de docentes formados</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</si>
  <si>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</si>
  <si>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</si>
  <si>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</si>
  <si>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</si>
  <si>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</si>
  <si>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</si>
  <si>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</si>
  <si>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</si>
  <si>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</si>
  <si>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Programa Desarrollado</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</si>
  <si>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</si>
  <si>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</si>
  <si>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</si>
  <si>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</si>
  <si>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</si>
  <si>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</si>
  <si>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</si>
  <si>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</si>
  <si>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</si>
  <si>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</si>
  <si>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</si>
  <si>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</si>
  <si>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</si>
  <si>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</si>
  <si>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Dotar dos (2) biblioteca del sector oficial con material didáctico e ilustrativo para uso de la comunidad educativa durante el cuatrienio.</t>
  </si>
  <si>
    <t>Biblioteca Dotada</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</si>
  <si>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</si>
  <si>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</si>
  <si>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</si>
  <si>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</si>
  <si>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</si>
  <si>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</si>
  <si>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</si>
  <si>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</si>
  <si>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</si>
  <si>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</si>
  <si>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</si>
  <si>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</si>
  <si>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</si>
  <si>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</si>
  <si>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</si>
  <si>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</si>
  <si>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</si>
  <si>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</si>
  <si>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</si>
  <si>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</si>
  <si>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</si>
  <si>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</si>
  <si>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</si>
  <si>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</si>
  <si>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</si>
  <si>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</si>
  <si>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</si>
  <si>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</si>
  <si>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</si>
  <si>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</si>
  <si>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</si>
  <si>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</si>
  <si>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Garantizar la cobertura y permanencia de estudiantes en el sistema educativo mediante la implementación 5 proyectos de fortalecimiento del sector educativo, durante el cuatrienio.</t>
  </si>
  <si>
    <t>Proyectos Implementados</t>
  </si>
  <si>
    <t>Diseño e implementación del Plan Municipal de Infraestructura educativa durante el cuatrienio</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</si>
  <si>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</si>
  <si>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</si>
  <si>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</si>
  <si>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</si>
  <si>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</si>
  <si>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</si>
  <si>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</si>
  <si>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</si>
  <si>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</si>
  <si>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</si>
  <si>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</si>
  <si>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</si>
  <si>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</si>
  <si>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</si>
  <si>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</si>
  <si>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</si>
  <si>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Programa mantenido</t>
  </si>
  <si>
    <t>Mantener en 39.453 el número de los estudiantes matriculados en los diferentes niveles: básica primaria, básica secundaria y media, durante el cuatrienio.</t>
  </si>
  <si>
    <t>Número de estudiantes matriculados</t>
  </si>
  <si>
    <t>Incrementar hasta un 5% la cobertura de atención a población con necesidades educativas especiales y talentos excepcionales, durante el cuatrienio.</t>
  </si>
  <si>
    <t>Población atendida</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</si>
  <si>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</si>
  <si>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</si>
  <si>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</si>
  <si>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</si>
  <si>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</si>
  <si>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</si>
  <si>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</si>
  <si>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</si>
  <si>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</si>
  <si>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</si>
  <si>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</si>
  <si>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</si>
  <si>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</si>
  <si>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</si>
  <si>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</si>
  <si>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</si>
  <si>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</si>
  <si>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</si>
  <si>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</si>
  <si>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</si>
  <si>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articulado.</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</si>
  <si>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</si>
  <si>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</si>
  <si>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Potenciar la Educación Inicial</t>
  </si>
  <si>
    <t>Calidad Educativa en Educación Básica y Media</t>
  </si>
  <si>
    <t>Mantener Mayor Cobertura y Permanencia en el Sistema Educativo</t>
  </si>
  <si>
    <t>Fortalecimiento del Sector Educativo</t>
  </si>
  <si>
    <t>Herramientas para Promover el Acceso a la Educación Superior y la Formacion para el Trabajo y Desarrollo Humano</t>
  </si>
  <si>
    <t>Seguridad Alimentaria y Nutricional para Población Vulnerable</t>
  </si>
  <si>
    <t>TABLERO DE CONTROL SECRETARÍA DE GOBIERNO VIGENCIA 2016</t>
  </si>
  <si>
    <t>Realizar un informe de identificación y análisis de amenazas en seguridad, orden público y convivencia a la población civil a nivel urbano y rural, en el cuatrienio.</t>
  </si>
  <si>
    <t>Informe realizado</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</si>
  <si>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</si>
  <si>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</si>
  <si>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</si>
  <si>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</si>
  <si>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Elaborar e implementar un programa de promoción de una cultura de la legalidad (el respeto y el cumplimiento de la ley) y de corresponsabilidad ciudadana, durante el cuatrienio</t>
  </si>
  <si>
    <t>Programa elaborado e implementado.</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</si>
  <si>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</si>
  <si>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</si>
  <si>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</si>
  <si>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</si>
  <si>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Apoyar el funcionamiento de un centro de atención especial (CAE) durante el cuatrienio.</t>
  </si>
  <si>
    <t>Centro de atención especial apoyado y en funcionamiento</t>
  </si>
  <si>
    <t>Apoyar el funcionamiento del Sistema de Atención de Responsabilidad Penal Judicial, durante el cuatrienio</t>
  </si>
  <si>
    <t>Apoyo realizado para el funcionamiento del centro</t>
  </si>
  <si>
    <t>Implementar y desarrollar dos (2) acciones para la prevención a víctimas de abuso sexual y violencia intrafamiliar, durante el cuatrienio.</t>
  </si>
  <si>
    <t>Acciones implementadas y desarrolladas</t>
  </si>
  <si>
    <t>Apoyar el funcionamiento del Hogar de paso de conformidad con lo estipulado en la Resolución 6021 de 2010, durante el cuatrienio.</t>
  </si>
  <si>
    <t>Apoyo realizado para el funcionamiento del hogar de paso</t>
  </si>
  <si>
    <t>Mantener el apoyo de las dos (2) Comisarias de Familia y 10 Inspecciones de Policía, durante el cuatrienio</t>
  </si>
  <si>
    <t>Comisarías de familia e inspecciones mantenidos</t>
  </si>
  <si>
    <t>Mantener el apoyo durante el cuatrienio, a cinco (5) organismos de seguridad según Ley 1421 de 2010-FONSET – de conformidad con el Plan Integral de Seguridad y convivencia ciudadana, durante el cuatrienio.</t>
  </si>
  <si>
    <t>Apoyos mantenidos</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</si>
  <si>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</si>
  <si>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</si>
  <si>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</si>
  <si>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</si>
  <si>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Mantener el apoyo a los cinco (5) organismos de seguridad y convivencia, de conformidad al Acuerdo 020 de 2011, durante el cuatrienio.</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</si>
  <si>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</si>
  <si>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</si>
  <si>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</si>
  <si>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</si>
  <si>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</si>
  <si>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</si>
  <si>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Desarrollar un (1) programa que permita la recuperación del espacio público y áreas invadidas, durante el cuatrienio.</t>
  </si>
  <si>
    <t>Realizar 2 acciones para el fortalecimiento de la participación ciudadana en las Comunas y Corregimientos, en el cuatrienio</t>
  </si>
  <si>
    <t>Acciones de fortalecimiento realizadas</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</si>
  <si>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</si>
  <si>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</si>
  <si>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</si>
  <si>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</si>
  <si>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</si>
  <si>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Sistema diseñado</t>
  </si>
  <si>
    <t>Realizar cuatro (4) acciones de fortalecimiento y apoyo a las Juntas de Acción Comunal y Juntas Administradoras Locales en Comunas y Corregimientos, durante el cuatrienio</t>
  </si>
  <si>
    <t>Número de acciones realizadas</t>
  </si>
  <si>
    <t>Implementar un programa de fortalecimiento de la democracia y la gobernabilidad, en el cuatrienio.</t>
  </si>
  <si>
    <t>Desarrollar un (1) programa que permita dotar a las distintas Organizaciones Comunales de herramientas necesarias para facilitar su labor, durante el cuatrienio.</t>
  </si>
  <si>
    <t>Crear el Comité Municipal de Precios y Protección al Consumidor, en el cuatrienio</t>
  </si>
  <si>
    <t>Comité creado</t>
  </si>
  <si>
    <t>Formular y presentar proyecto de Acuerdo para modificar los cuatro (4) espacios de participación ciudadana (JAC, JAL, AJAV, CTP).</t>
  </si>
  <si>
    <t>Proyecto de Acuerdo Formulado y presentado</t>
  </si>
  <si>
    <t>Realizar un diagnóstico sobre comportamientos y motivaciones de las personas, en el cuatrienio</t>
  </si>
  <si>
    <t>Diagnóstico realizado</t>
  </si>
  <si>
    <t>Diseñar e implementar un programa convivencia, confianza y cultura ciudadana orientado a promover valores, principios y reestablecer confianza ciudadana, durante el cuatrienio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</si>
  <si>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</si>
  <si>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</si>
  <si>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</si>
  <si>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</si>
  <si>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</si>
  <si>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</si>
  <si>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Gestión para la construcción de un centro carcelario con la financiación del gobierno nacional y aportes municipales acorde a las necesidades de la región, durante el cuatrienio</t>
  </si>
  <si>
    <t>Gestión realizada y aportes realizados</t>
  </si>
  <si>
    <t>Desarrollar un programa de emprendimiento con población carcelaria y sus familiares.</t>
  </si>
  <si>
    <t>Formular y presentar para aprobación la Política Pública Municipal para la Prevención y Atención Integral de la Población Víctima del conflicto armado.</t>
  </si>
  <si>
    <t>Política pública formulada y presentada para aprobación.</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</si>
  <si>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</si>
  <si>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Realizar (800) acciones de atención jurídica y psicosocial en el marco de la reparación integral a las víctimas de la violencia que se implementen durante el cuatrienio.</t>
  </si>
  <si>
    <t>Número de acciones de atención jurídica realizadas</t>
  </si>
  <si>
    <t>Ejecutar un (1) programa de atención integral con enfoque diferencial para la población victima según los criterios de género, edad, etnia y discapacidad, durante el cuatrienio.(Ley 1448 de 2011).</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</si>
  <si>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</si>
  <si>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</si>
  <si>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</si>
  <si>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</si>
  <si>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</si>
  <si>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</si>
  <si>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</si>
  <si>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Apoyo realizado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</si>
  <si>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</si>
  <si>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</si>
  <si>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</si>
  <si>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</si>
  <si>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</si>
  <si>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</si>
  <si>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</si>
  <si>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</si>
  <si>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</si>
  <si>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</si>
  <si>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</si>
  <si>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</si>
  <si>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</si>
  <si>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</si>
  <si>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</si>
  <si>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</si>
  <si>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</si>
  <si>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</si>
  <si>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</si>
  <si>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Número de acciones desarrolladas</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</si>
  <si>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</si>
  <si>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</si>
  <si>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</si>
  <si>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</si>
  <si>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</si>
  <si>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Estrategia desarrollada</t>
  </si>
  <si>
    <t>Identificación y Análisis de Amenazas a la Población en el Municipio de Barrancabermeja</t>
  </si>
  <si>
    <t>Formación de Ciudadanía</t>
  </si>
  <si>
    <t>Fortalecimiento Institucional por la Seguridad Si es Posible</t>
  </si>
  <si>
    <t>Espacio Público Incluyente</t>
  </si>
  <si>
    <t>Participación Ciudadana</t>
  </si>
  <si>
    <t>Cultura Ciudadana</t>
  </si>
  <si>
    <t>Atención a Población Interna Carcelaria</t>
  </si>
  <si>
    <t>Atención Integral a Víctimas</t>
  </si>
  <si>
    <t>Derechos Humanos, Paz, Reconciliación y Postconflicto</t>
  </si>
  <si>
    <t>Barrancabermeja Equitativa e Incluyente</t>
  </si>
  <si>
    <t>Programas: 10</t>
  </si>
  <si>
    <t>TABLERO DE CONTROL SECRETARÍA DE HACIENDA Y DEL TESORO VIGENCIA 2016</t>
  </si>
  <si>
    <t>Mantener el valor promedio del recaudo del tributo en el municipio durante el cuatrienio. (Recaudo proyectado vigencia 2016 Acuerdo 011 de 2015).</t>
  </si>
  <si>
    <t>Valor promedio de la línea de base mantenido</t>
  </si>
  <si>
    <t>Programa Fortalecimiento Fiscal y Financiero</t>
  </si>
  <si>
    <t xml:space="preserve">Rehabilitar 2.000 ml. Redes de acueducto urbano, durante el cuatrienio. </t>
  </si>
  <si>
    <t>Metros lineales de redes de acueducto rehabilitadas</t>
  </si>
  <si>
    <t xml:space="preserve">Construir 500 metros de nuevas redes de acueducto urbano, durante el cuatrienio. </t>
  </si>
  <si>
    <t>Metros lineales de nuevas redes de acueducto construidas.</t>
  </si>
  <si>
    <t>Garantizar el servicio de agua potable a la comunidad del Centro poblado El Llanito, durante el cuatrienio.</t>
  </si>
  <si>
    <t>Servicio de agua potable garantizada.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</si>
  <si>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</si>
  <si>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</si>
  <si>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</si>
  <si>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</si>
  <si>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Actualizar en el cuatrienio el catastro de redes de acueducto en el área urbana</t>
  </si>
  <si>
    <t>Catastro de redes de acueducto actualizado.</t>
  </si>
  <si>
    <t>Rehabilitar 1.000 ml de redes de alcantarillado sanitario urbano, durante el cuatrienio.</t>
  </si>
  <si>
    <t>Metros lineales de redes de alcantarillado sanitario rehabilitadas</t>
  </si>
  <si>
    <t xml:space="preserve">Construir 500 metros lineales de nuevas redes de alcantarillado sanitario urbano, durante el cuatrienio. </t>
  </si>
  <si>
    <t>Metros lineales de nuevas redes de alcantarillado sanitario construidas</t>
  </si>
  <si>
    <t>Subsidiar durante el cuatrienio al 100% de los usuarios de los estratos 1, 2 y 3, el servicio de alcantarillado, en los términos de lo establecidos en la Ley 142 de 1994.</t>
  </si>
  <si>
    <t>Crear un programa para la operación y mantenimiento de los acueductos y alcantarillados rurales durante el cuatrienio.</t>
  </si>
  <si>
    <t>Programa creado.</t>
  </si>
  <si>
    <t>Actualizar en el cuatrienio el catastro de redes de alcantarillado en el área urbana</t>
  </si>
  <si>
    <t>Catastro de redes de alcantarillado urbano actualizado.</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</si>
  <si>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</si>
  <si>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</si>
  <si>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</si>
  <si>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</si>
  <si>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</si>
  <si>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</si>
  <si>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</si>
  <si>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</si>
  <si>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 xml:space="preserve">Optimizar 9 mini-PTAR existentes, durante el cuatrienio. </t>
  </si>
  <si>
    <t>Número de Mini PTAR optimizadas</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</si>
  <si>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</si>
  <si>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</si>
  <si>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</si>
  <si>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</si>
  <si>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</si>
  <si>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</si>
  <si>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</si>
  <si>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</si>
  <si>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</si>
  <si>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</si>
  <si>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</si>
  <si>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</si>
  <si>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</si>
  <si>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</si>
  <si>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</si>
  <si>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</si>
  <si>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</si>
  <si>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</si>
  <si>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</si>
  <si>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</si>
  <si>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</si>
  <si>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 xml:space="preserve">Construir un kilómetro de anillo hidráulico, durante el cuatrienio. </t>
  </si>
  <si>
    <t>Km de Anillo hidráulico construido.</t>
  </si>
  <si>
    <t xml:space="preserve">Construir una estación sectorial de control, durante el cuatrienio. </t>
  </si>
  <si>
    <t>Estación sectorial construida.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</si>
  <si>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</si>
  <si>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</si>
  <si>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</si>
  <si>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</si>
  <si>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 xml:space="preserve">Optimizar el sistema captación y de tratamiento de agua potable urbano en un 10%, durante el cuatrienio. </t>
  </si>
  <si>
    <t>Porcentaje del sistema de captación y tratamiento optimizado.</t>
  </si>
  <si>
    <t xml:space="preserve">Asegurar la continuidad y calidad de la prestación del servicio de alumbrado público en un 99%, durante el cuatrienio. </t>
  </si>
  <si>
    <t>Porcentaje de continuidad y calidad del servicio.</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</si>
  <si>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</si>
  <si>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</si>
  <si>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</si>
  <si>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</si>
  <si>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</si>
  <si>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</si>
  <si>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</si>
  <si>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</si>
  <si>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</si>
  <si>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</si>
  <si>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</si>
  <si>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</si>
  <si>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</si>
  <si>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</si>
  <si>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</si>
  <si>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</si>
  <si>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</si>
  <si>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</si>
  <si>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</si>
  <si>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</si>
  <si>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</si>
  <si>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</si>
  <si>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</si>
  <si>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</si>
  <si>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</si>
  <si>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Remodelar y modernizar 2 parques del Municipio de Barrancabermeja, durante el cuatrienio.</t>
  </si>
  <si>
    <t>Número de parques remodelados y modernizados.</t>
  </si>
  <si>
    <t>Construir un parque en el área urbana del municipio de Barrancabermeja.</t>
  </si>
  <si>
    <t>Parque construido.</t>
  </si>
  <si>
    <t xml:space="preserve">Formular y ejecutar un programa de atención de obras  menores para mejoramiento de la infraestructura y equipamiento urbano y rural en todo el municipio durante el cuatrienio. </t>
  </si>
  <si>
    <t>Programa de obras menores formulado y ejecutado</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</si>
  <si>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</si>
  <si>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</si>
  <si>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</si>
  <si>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</si>
  <si>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</si>
  <si>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</si>
  <si>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</si>
  <si>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</si>
  <si>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</si>
  <si>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</si>
  <si>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</si>
  <si>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</si>
  <si>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Construir 200 metros de obras para estabilización de taludes, durante el periodo de Gobierno.</t>
  </si>
  <si>
    <t>Metros lineales de obras de estabilización construidos.</t>
  </si>
  <si>
    <t>Realizar inversión en 5 proyectos para el desarrollo del municipio de Barrancabermeja, durante el cuatrienio.</t>
  </si>
  <si>
    <t>Número de proyectos con inversión realizada.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</si>
  <si>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</si>
  <si>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</si>
  <si>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</si>
  <si>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</si>
  <si>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Realizar 4 campañas  de mejoramiento y mantenimiento de  parques, andenes y/o monumentos.</t>
  </si>
  <si>
    <t>Campañas realizadas.</t>
  </si>
  <si>
    <t xml:space="preserve">Realizar dos (2) mantenimientos y/o construcciones y/o  mejoramiento de espacios comunales y comunitarios.
(Organizaciones) durante el cuatrienio. </t>
  </si>
  <si>
    <t>Espacios comunales con mantenimientos y/o construcciones y/o mejoramientos realizados.</t>
  </si>
  <si>
    <t>Servicios Públicos de Calidad Incluyendo Energía Eléctrica</t>
  </si>
  <si>
    <t>Infraestructura Pública</t>
  </si>
  <si>
    <t>Desarrollo del Territorio</t>
  </si>
  <si>
    <t>Articulación de Infraestructura Vial</t>
  </si>
  <si>
    <t>Infraestructura Estratégica</t>
  </si>
  <si>
    <t>TABLERO DE CONTROL SECRETARÍA DE INFRAESTRUCTURA VIGENCIA 2016</t>
  </si>
  <si>
    <t>Incrementar en quince (15) ideas de emprendimiento en base tecnológica para la comunidad, durante el cuatrienio</t>
  </si>
  <si>
    <t xml:space="preserve">Ideas de emprendimiento en base tecnológica incrementadas </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</si>
  <si>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</si>
  <si>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</si>
  <si>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</si>
  <si>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</si>
  <si>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</si>
  <si>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</si>
  <si>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</si>
  <si>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</si>
  <si>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</si>
  <si>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</si>
  <si>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</si>
  <si>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Implementar un (1) programa para masificación del servicio de Internet en los estratos 1 y 2 en el municipio de Barrancabermeja, durante el cuatrienio.</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</si>
  <si>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</si>
  <si>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</si>
  <si>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</si>
  <si>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</si>
  <si>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Mantener el servicio de conectividad a Internet en 78 Establecimientos educativos oficiales en el municipio de Barrancabermeja durante el cuatrienio.</t>
  </si>
  <si>
    <t xml:space="preserve">Instituciones Educativas con servicio de conectividad a Internet mantenido </t>
  </si>
  <si>
    <t>Fortalecer el 10% de las 78 sedes educativas urbanas y rurales con herramienta tecnológicas, durante el cuatrienio.</t>
  </si>
  <si>
    <t xml:space="preserve">Porcentaje de sedes fortalecidas con herramientas tecnológicas </t>
  </si>
  <si>
    <t>Fortalecer dieciséis (16) aulas virtuales interactivas del municipio de Barrancabermeja, durante el cuatrienio</t>
  </si>
  <si>
    <t xml:space="preserve">Número de aulas virtuales interactivas fortalecidas </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</si>
  <si>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</si>
  <si>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</si>
  <si>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</si>
  <si>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</si>
  <si>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</si>
  <si>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</si>
  <si>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</si>
  <si>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</si>
  <si>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</si>
  <si>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</si>
  <si>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</si>
  <si>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</si>
  <si>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</si>
  <si>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</si>
  <si>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Ciencia, Tecnología e Innovación</t>
  </si>
  <si>
    <t>Democratización de las Tecnologías de la Información y las Comunicaciones</t>
  </si>
  <si>
    <t>Gobierno e Infraestructura Tecnológica</t>
  </si>
  <si>
    <t>Programas: 3</t>
  </si>
  <si>
    <t>TABLERO DE CONTROL SECRETARÍA DE LAS TIC VIGENCIA 2016</t>
  </si>
  <si>
    <t>Desarrollar un programa que garantice la protección, recuperación, vigilancia y control de los ecosistemas naturales afectados por las invasiones en el municipio de Barrancabermeja, durante el cuatrienio.</t>
  </si>
  <si>
    <t>Desarrollar dos (2) acciones para la protección de la flora y fauna en el municipio, durante el cuatrienio.</t>
  </si>
  <si>
    <t>Elaborar dos (2) Planes de Manejo Ambiental en el cuatrienio.</t>
  </si>
  <si>
    <t>Número de Planes Elaborados</t>
  </si>
  <si>
    <t>Realizar dos (2) acciones para la conservación de humedales y recuperación de las áreas estratégicas que surten de agua al sector urbano y rural del municipio de Barrancabermeja, durante el cuatrienio.</t>
  </si>
  <si>
    <t>Número de Acciones Realizadas</t>
  </si>
  <si>
    <t>Crear el Consejo Municipal del Medio Ambiente en el Municipio de Barrancabermeja, en el cuatrienio.</t>
  </si>
  <si>
    <t>Consejo Municipal de Medio Ambiente Creado</t>
  </si>
  <si>
    <t>Formular el Sistema de Gestión Ambiental Municipal. (SIGAM), durante el cuatrienio.</t>
  </si>
  <si>
    <t>Sistema de Gestión Ambiental Formulado</t>
  </si>
  <si>
    <t>Reforestar Setenta y siete (77) Has con especies protectoras-productoras en la cuenca abastecedora de agua potable del Municipio, durante el cuatrienio.</t>
  </si>
  <si>
    <t>Hectáreas Reforestadas</t>
  </si>
  <si>
    <t>Mantener un (1) programa para el mantenimiento del recurso hídrico y zonas verdes, durante el cuatrienio.</t>
  </si>
  <si>
    <t>Realizar la celebración de las fechas ambientales en el municipio de Barrancabermeja, durante el cuatrienio.</t>
  </si>
  <si>
    <t>Número de Fechas Ambientales Promovidas</t>
  </si>
  <si>
    <t>Formular el Sistema Local de áreas protegidas (SILAP) para el municipio de acuerdo a lo establecido en la Ley, en el cuatrienio.</t>
  </si>
  <si>
    <t>Sistema Local de área protegida formulado.</t>
  </si>
  <si>
    <t>Desarrollar dos (2) acciones que ayuden a mitigar la intervención a los recursos naturales generada por la pequeña y mediana minería en el municipio, durante el cuatrienio.</t>
  </si>
  <si>
    <t>Adoptar y desarrollar dos (2) acciones sugeridas dentro del Plan Maestro de Arbolado, durante el cuatrienio.</t>
  </si>
  <si>
    <t>Desarrollar un programa de siembra, establecimiento, germinación y producción de Plántulas en el vivero municipal de Barrancabermeja, durante el cuatrienio.</t>
  </si>
  <si>
    <t>Apoyar e implementar profesionalmente el desarrollo de cuatro (4) procesos del sector ambiental, mediante la asesoría y asistencia técnica a programas y proyectos durante el cuatrienio.</t>
  </si>
  <si>
    <t>Número de procesos apoyados e implementados</t>
  </si>
  <si>
    <t>Ajustar el Plan de Gestión Integral de Residuos Sólidos (PGIRS) del municipio.</t>
  </si>
  <si>
    <t>PGIRS ajustado</t>
  </si>
  <si>
    <t>Desarrollar durante el cuatrienio el Programa de las 4 R (Reciclar – Reutilizar - Recuperar - Reducir) en el Municipio de Barrancabermeja.</t>
  </si>
  <si>
    <t>Mantener el subsidio del servicio de aseo a 47.000 usuarios de los estratos 1, 2 y 3, en los términos establecidos en la Ley 142 de 1994, durante los cuatro años.</t>
  </si>
  <si>
    <t>Número de usuarios subsidiados.</t>
  </si>
  <si>
    <t>Realizar un convenio para la capacitación de Vigías Ambientales, con inclusión de la población afrodescendiente, para la protección de los recursos naturales en el Municipio de Barrancabermeja, durante el cuatrienio.</t>
  </si>
  <si>
    <t>Convenio realizado</t>
  </si>
  <si>
    <t>Mantener cuatro (4) programas durante el cuatrienio para la sensibilización y educación ambiental.</t>
  </si>
  <si>
    <t>Secretaria de Medio Ambiente</t>
  </si>
  <si>
    <t>Elaborar un estudio de Calidad del aire en el Municipio de Barrancabermeja durante el cuatrienio.</t>
  </si>
  <si>
    <t>Estudio elaborado</t>
  </si>
  <si>
    <t>Realizar mantenimiento a la red de monitoreo de calidad del aire y ruido del Municipio de Barrancabermeja, en el cuatrienio.</t>
  </si>
  <si>
    <t>Mantenimiento realizado</t>
  </si>
  <si>
    <t>Actualizar la Estación Móvil, dotada con equipo de última tecnología.</t>
  </si>
  <si>
    <t>Estación móvil actualizada</t>
  </si>
  <si>
    <t>Realizar un estudio sobre el análisis de amenaza, vulnerabilidad y riesgo de los impactos del cambio y la variabilidad climática aplicables en el Municipio, en el cuatrienio.</t>
  </si>
  <si>
    <t>Desarrollar un sistema de alertas tempranas a fenómenos meteorológicos que contribuyan a la adaptación al cambio climático, durante el cuatrienio.</t>
  </si>
  <si>
    <t>Sistema de Alertas tempranas desarrollado</t>
  </si>
  <si>
    <t>Actualizar el Plan Municipal de Gestión del Riesgo de Desastre, de acuerdo al concepto de la CAS y del Decreto 1807 del 2014, en el cuatrienio.</t>
  </si>
  <si>
    <t>Estudio actualizado</t>
  </si>
  <si>
    <t>Realizar un estudio de las viviendas ubicadas en zonas de alto riesgo no mitigable del área urbana.</t>
  </si>
  <si>
    <t>Gestión y Conservación de los Ecosistemas Naturales</t>
  </si>
  <si>
    <t>Gestión Integral de Residuos Sólidos</t>
  </si>
  <si>
    <t>Educación Ambiental</t>
  </si>
  <si>
    <t>Salud y Medio Ambiente</t>
  </si>
  <si>
    <t>Adaptación al Cambio Climático y Gestión del Riesgo</t>
  </si>
  <si>
    <t>0.50</t>
  </si>
  <si>
    <t>0.30</t>
  </si>
  <si>
    <t>0.20</t>
  </si>
  <si>
    <t>TABLERO DE CONTROL SECRETARÍA DE MEDIO AMBIENTE VIGENCIA 2016</t>
  </si>
  <si>
    <t>Actualizar e Implementar dos (2) manuales: de ética y buen gobierno, durante el cuatrienio.</t>
  </si>
  <si>
    <t xml:space="preserve">Número de manuales actualizados e implementados. </t>
  </si>
  <si>
    <t>Formular e implementar el manual de convivencia laboral durante el cuatrienio.</t>
  </si>
  <si>
    <t xml:space="preserve">Manual de convivencia formulado e implementado </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</si>
  <si>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</si>
  <si>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</si>
  <si>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</si>
  <si>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</si>
  <si>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Implementar el plan institucional de capacitación, durante el cuatrienio.</t>
  </si>
  <si>
    <t xml:space="preserve">Plan institucional de capacitaciones implementado </t>
  </si>
  <si>
    <t>Actualizar e implementar el programa de bienestar social y estímulos de los servidores públicos, durante el cuatrienio.</t>
  </si>
  <si>
    <t xml:space="preserve">Programa de estímulos actualizado e implementado </t>
  </si>
  <si>
    <t>Crear e implementar durante el cuatrienio, un (1) sistema de Gestión de seguridad y salud en el trabajo para los servidores públicos, durante el cuatrienio.</t>
  </si>
  <si>
    <t xml:space="preserve">Sistema de gestión creado e implementado </t>
  </si>
  <si>
    <t>Fortalecer y mejorar el sistema de gestión documental de la administración central durante el cuatrienio.</t>
  </si>
  <si>
    <t xml:space="preserve">Sistema de gestión documental fortalecido y mejorado </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</si>
  <si>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</si>
  <si>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</si>
  <si>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</si>
  <si>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</si>
  <si>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</si>
  <si>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</si>
  <si>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</si>
  <si>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</si>
  <si>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</si>
  <si>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</si>
  <si>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de lo Público</t>
  </si>
  <si>
    <t>TABLERO DE CONTROL SECRETARIA GENERAL, OFICINA ASESORA JURÍDICA VIGENCIA 2016</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</si>
  <si>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</si>
  <si>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</si>
  <si>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</si>
  <si>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</si>
  <si>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Fortalecimiento Institucional, Asistencia Jurídica y Defensa Judicial</t>
  </si>
  <si>
    <t xml:space="preserve">Mantener la continuidad y la cobertura en el 100% a la población afiliada, según la Base de datos Única de Afiliados (BDUA), durante el cuatrienio. 
 </t>
  </si>
  <si>
    <t>Porcentaje de población con continuidad y cobertura mantenida.</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</si>
  <si>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</si>
  <si>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</si>
  <si>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</si>
  <si>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</si>
  <si>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 xml:space="preserve">Elaborar un (1) análisis integral del funcionamiento de los centros de salud urbanos y rurales de la Empresa Social del Estado de Barrancabermeja, durante el cuatrienio. </t>
  </si>
  <si>
    <t>Análisis integral de funcionamiento elaborado.</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</si>
  <si>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</si>
  <si>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</si>
  <si>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</si>
  <si>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</si>
  <si>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</si>
  <si>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</si>
  <si>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</si>
  <si>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</si>
  <si>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</si>
  <si>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</si>
  <si>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</si>
  <si>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</si>
  <si>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</si>
  <si>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</si>
  <si>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</si>
  <si>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</si>
  <si>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</si>
  <si>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</si>
  <si>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</si>
  <si>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</si>
  <si>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</si>
  <si>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</si>
  <si>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</si>
  <si>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</si>
  <si>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</si>
  <si>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</si>
  <si>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</si>
  <si>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</si>
  <si>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</si>
  <si>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</si>
  <si>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</si>
  <si>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</si>
  <si>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</si>
  <si>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</si>
  <si>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 xml:space="preserve">Implementar en 10 familias por año de las comunas 5 y 7, la estrategia “Familias fuertes”. </t>
  </si>
  <si>
    <t>Número de familias con la estrategia implementada.</t>
  </si>
  <si>
    <t xml:space="preserve">Formular y presentar proyectos de acuerdo de la política pública de prevención de consumo de sustancias psicoactivas, en el cuatrienio. </t>
  </si>
  <si>
    <t>Política formulada y presentada.</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</si>
  <si>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</si>
  <si>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</si>
  <si>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 xml:space="preserve">Implementar el “Modelo Ecológico para la intervención de la violencia interpersonal”, en las instituciones públicas de salud del municipio, durante el cuatrienio. </t>
  </si>
  <si>
    <t>Modelo implementado.</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</si>
  <si>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</si>
  <si>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</si>
  <si>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</si>
  <si>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</si>
  <si>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</si>
  <si>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</si>
  <si>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</si>
  <si>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</si>
  <si>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</si>
  <si>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</si>
  <si>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</si>
  <si>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 xml:space="preserve">Implementar una (1) Estrategia para Prevención del Suicidio, durante el cuatrienio. </t>
  </si>
  <si>
    <t>Estrategia Implementada.</t>
  </si>
  <si>
    <t xml:space="preserve">Implementar una (1) Estrategia para “Saber vivir, saber beber”, durante el cuatrienio. </t>
  </si>
  <si>
    <t xml:space="preserve">Fortalecer la estrategia “Generación +” para prevención de embarazos, Infecciones de transmisión sexual y promoción de los derechos sexuales y reproductivos en adolescentes, durante el cuatrienio. </t>
  </si>
  <si>
    <t>Estrategia fortalecida.</t>
  </si>
  <si>
    <t xml:space="preserve">Fortalecer la estrategia de servicios amigables para adolescentes y jóvenes a través de dos (2) unidades móviles, una en área urbana y una en área rural, durante el cuatrienio. </t>
  </si>
  <si>
    <t>Estrategia de servicios amigables móviles fortalecida.</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</si>
  <si>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</si>
  <si>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</si>
  <si>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</si>
  <si>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</si>
  <si>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</si>
  <si>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</si>
  <si>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</si>
  <si>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</si>
  <si>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</si>
  <si>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 xml:space="preserve">Mantener y Fortalecer el Programa “Maternidad Segura”, durante el cuatrienio. </t>
  </si>
  <si>
    <t>Programa de Maternidad Segura mantenido y fortalecido.</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</si>
  <si>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</si>
  <si>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</si>
  <si>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</si>
  <si>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</si>
  <si>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</si>
  <si>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</si>
  <si>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</si>
  <si>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</si>
  <si>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</si>
  <si>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</si>
  <si>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</si>
  <si>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</si>
  <si>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</si>
  <si>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</si>
  <si>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</si>
  <si>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</si>
  <si>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</si>
  <si>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</si>
  <si>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</si>
  <si>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</si>
  <si>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</si>
  <si>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</si>
  <si>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</si>
  <si>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</si>
  <si>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</si>
  <si>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 xml:space="preserve">Mantener el Plan Estratégico de Colombia Para Aliviar la Carga de la Enfermedad y Sostener las Actividades de Control de Lepra en Colombia, durante el cuatrienio. </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</si>
  <si>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</si>
  <si>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</si>
  <si>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</si>
  <si>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</si>
  <si>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</si>
  <si>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</si>
  <si>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</si>
  <si>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</si>
  <si>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</si>
  <si>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</si>
  <si>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</si>
  <si>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</si>
  <si>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</si>
  <si>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</si>
  <si>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</si>
  <si>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</si>
  <si>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</si>
  <si>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</si>
  <si>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</si>
  <si>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</si>
  <si>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</si>
  <si>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</si>
  <si>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</si>
  <si>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</si>
  <si>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</si>
  <si>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</si>
  <si>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</si>
  <si>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</si>
  <si>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</si>
  <si>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</si>
  <si>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</si>
  <si>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</si>
  <si>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</si>
  <si>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</si>
  <si>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</si>
  <si>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</si>
  <si>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</si>
  <si>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Implementar la estrategia “Primeros mil días de vida”, desde la gestación hasta cumplir los dos años de vida, durante el cuatrienio.</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</si>
  <si>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</si>
  <si>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</si>
  <si>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</si>
  <si>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</si>
  <si>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</si>
  <si>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</si>
  <si>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</si>
  <si>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</si>
  <si>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</si>
  <si>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</si>
  <si>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</si>
  <si>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</si>
  <si>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</si>
  <si>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</si>
  <si>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</si>
  <si>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</si>
  <si>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</si>
  <si>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</si>
  <si>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</si>
  <si>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</si>
  <si>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</si>
  <si>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</si>
  <si>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</si>
  <si>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</si>
  <si>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</si>
  <si>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</si>
  <si>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</si>
  <si>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</si>
  <si>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</si>
  <si>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</si>
  <si>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</si>
  <si>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</si>
  <si>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</si>
  <si>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</si>
  <si>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</si>
  <si>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</si>
  <si>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</si>
  <si>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</si>
  <si>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</si>
  <si>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</si>
  <si>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</si>
  <si>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</si>
  <si>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</si>
  <si>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</si>
  <si>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</si>
  <si>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</si>
  <si>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</si>
  <si>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</si>
  <si>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Mantener el programa de vigilancia a la calidad del agua potable a través de la toma de muestras en la red de los acueductos del área urbana y rural del municipio, durante el cuatrienio.</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</si>
  <si>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</si>
  <si>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</si>
  <si>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</si>
  <si>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</si>
  <si>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</si>
  <si>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</si>
  <si>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</si>
  <si>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</si>
  <si>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</si>
  <si>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</si>
  <si>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</si>
  <si>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</si>
  <si>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</si>
  <si>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</si>
  <si>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</si>
  <si>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</si>
  <si>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</si>
  <si>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</si>
  <si>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</si>
  <si>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Vigilar el 100% de los casos de agresión por animal potencialmente transmisor de rabia notificados en el Sistema de vigilancia en salud pública (SIVIGILA), a través de visitas de campo y auditoria al cumplimento de protocolo</t>
  </si>
  <si>
    <t>Porcentaje de casos vigilados.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</si>
  <si>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</si>
  <si>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</si>
  <si>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</si>
  <si>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</si>
  <si>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</si>
  <si>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</si>
  <si>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</si>
  <si>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</si>
  <si>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</si>
  <si>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</si>
  <si>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</si>
  <si>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</si>
  <si>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</si>
  <si>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</si>
  <si>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</si>
  <si>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</si>
  <si>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</si>
  <si>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</si>
  <si>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</si>
  <si>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</si>
  <si>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</si>
  <si>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</si>
  <si>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</si>
  <si>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</si>
  <si>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</si>
  <si>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</si>
  <si>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</si>
  <si>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</si>
  <si>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</si>
  <si>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</si>
  <si>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</si>
  <si>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</si>
  <si>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</si>
  <si>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</si>
  <si>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</si>
  <si>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</si>
  <si>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</si>
  <si>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</si>
  <si>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</si>
  <si>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</si>
  <si>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</si>
  <si>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</si>
  <si>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</si>
  <si>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</si>
  <si>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</si>
  <si>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</si>
  <si>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</si>
  <si>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</si>
  <si>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</si>
  <si>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</si>
  <si>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</si>
  <si>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</si>
  <si>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</si>
  <si>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</si>
  <si>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</si>
  <si>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</si>
  <si>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</si>
  <si>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</si>
  <si>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</si>
  <si>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</si>
  <si>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</si>
  <si>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</si>
  <si>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</si>
  <si>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Realizar un (1) Estudio que permita determinar la canasta básica alimentaria del Municipio de Barrancabermeja (costo y alimentos requeridos), en el cuatrienio.</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</si>
  <si>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</si>
  <si>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</si>
  <si>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</si>
  <si>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</si>
  <si>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</si>
  <si>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</si>
  <si>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</si>
  <si>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</si>
  <si>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</si>
  <si>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</si>
  <si>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Aseguramiento para Todos y Todas</t>
  </si>
  <si>
    <t>Salud Humana</t>
  </si>
  <si>
    <t>Salud Pública, Convivencia Social y Salud Mental</t>
  </si>
  <si>
    <t>Salud Pública, Sexualidad, Derechos Sexuales y Reproductivos</t>
  </si>
  <si>
    <t>Salud Pública, Vida Saludable y Enfermedades Transmisibles</t>
  </si>
  <si>
    <t>Salud Pública, Salud y Ámbito Laboral</t>
  </si>
  <si>
    <t>Salud Pública, Gestión Diferencial de Poblaciones Vulnerables</t>
  </si>
  <si>
    <t>Salud Pública, Salud Ambiental</t>
  </si>
  <si>
    <t>Salud Pública Vida Saludable y Condiciones No Transmisibles</t>
  </si>
  <si>
    <t>Atención Primaria en Salud</t>
  </si>
  <si>
    <t>Salud Pública en Emergencias y Desastres</t>
  </si>
  <si>
    <t>Seguridad Alimentaria y Nutricional Salud Humana</t>
  </si>
  <si>
    <t>Programas: 13</t>
  </si>
  <si>
    <t>TABLERO DE CONTROL SECRETARÍA LOCAL DE SALUD VIGENCIA</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</si>
  <si>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</si>
  <si>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</si>
  <si>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</si>
  <si>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</si>
  <si>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</si>
  <si>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</si>
  <si>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</si>
  <si>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</si>
  <si>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</si>
  <si>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</si>
  <si>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</si>
  <si>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</si>
  <si>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</si>
  <si>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</si>
  <si>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</si>
  <si>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</si>
  <si>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</si>
  <si>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</si>
  <si>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</si>
  <si>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</si>
  <si>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</si>
  <si>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</si>
  <si>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</si>
  <si>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</si>
  <si>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</si>
  <si>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</si>
  <si>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</si>
  <si>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</si>
  <si>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</si>
  <si>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</si>
  <si>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</si>
  <si>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</si>
  <si>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</si>
  <si>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</si>
  <si>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Fortalecer dos (2) organizaciones de mujeres campesinas con iniciativa productivas durante el cuatrienio</t>
  </si>
  <si>
    <t>Fortalecimiento de Organizaciones Rurales</t>
  </si>
  <si>
    <t>Incluir a la mujer rural en cuatro (4) iniciativas de asistencia técnica empresarial orientada al sector rural, durante el cuatrienio.</t>
  </si>
  <si>
    <t xml:space="preserve">Número de iniciativas de asistencia técnica con inclusión de mujeres. </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</si>
  <si>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</si>
  <si>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</si>
  <si>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</si>
  <si>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</si>
  <si>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Apoyar la titulación de cincuenta (50) predios rurales en el municipio, durante el cuatrienio</t>
  </si>
  <si>
    <t>Numero de predios apoyados</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</si>
  <si>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</si>
  <si>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</si>
  <si>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</si>
  <si>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</si>
  <si>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</si>
  <si>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</si>
  <si>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</si>
  <si>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</si>
  <si>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</si>
  <si>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</si>
  <si>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</si>
  <si>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</si>
  <si>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Fortalecimiento Institucional para el Desarrollo Rural</t>
  </si>
  <si>
    <t>Asistencia Técnica Integral y Transferencia de Tecnología</t>
  </si>
  <si>
    <t>Seguridad Alimentaria Rural</t>
  </si>
  <si>
    <t>Fortalecimiento de la Pesca</t>
  </si>
  <si>
    <t>Desarrollo y Fortalecimiento Actividades Productivas Rurales</t>
  </si>
  <si>
    <t>Tierras para la Productividad</t>
  </si>
  <si>
    <t>Red Institucional para el Desarrollo Rural</t>
  </si>
  <si>
    <t>Comercialización</t>
  </si>
  <si>
    <t>Financiación para el Desarrollo Rural</t>
  </si>
  <si>
    <t>TABLERO DE CONTROL UMATA  VIGENCIA 2016</t>
  </si>
  <si>
    <t>Formular e implementar  dos (2) planes especiales de protección de bienes de interés cultural, durante el cuatrienio.</t>
  </si>
  <si>
    <t>Número Planes formulado e implementados</t>
  </si>
  <si>
    <t>Ebuba</t>
  </si>
  <si>
    <t>Inderba</t>
  </si>
  <si>
    <t>Transito y Trasporte</t>
  </si>
  <si>
    <t>Planeacion</t>
  </si>
  <si>
    <t>Desarrollo</t>
  </si>
  <si>
    <t>Educacion</t>
  </si>
  <si>
    <t>Gobierno</t>
  </si>
  <si>
    <t>Hacienda</t>
  </si>
  <si>
    <t>Infraestructura</t>
  </si>
  <si>
    <t>TIC</t>
  </si>
  <si>
    <t>Medio Ambiente</t>
  </si>
  <si>
    <t>General</t>
  </si>
  <si>
    <t>Juridica</t>
  </si>
  <si>
    <t>Salud</t>
  </si>
  <si>
    <t>UMATA</t>
  </si>
  <si>
    <t>Promedio Plan de Desarrollo</t>
  </si>
  <si>
    <t>EJECUTADO 2017 A MAYO  31</t>
  </si>
  <si>
    <t>TABLERO DE CONTROL SECRETARIA GENERAL, OFICINA ASESORA DE CONTROL INTERNO, OFICINA ASESORA DE CONTROL INTERNO DISCIPLINARIO, OFICINA ASESORA DE PRENSA. VIGENCIA 2017. CORTE A MAYO 31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</si>
</sst>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rgb="FF00B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22">
    <xf numFmtId="0" fontId="0" fillId="0" borderId="0" xfId="0"/>
    <xf numFmtId="0" fontId="2" fillId="0" borderId="0" xfId="0" applyFont="1"/>
    <xf numFmtId="0" fontId="2" fillId="0" borderId="0" xfId="0" applyFont="1" applyFill="1"/>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9" fontId="4" fillId="2" borderId="3" xfId="1" applyFont="1" applyFill="1" applyBorder="1" applyAlignment="1">
      <alignment horizontal="center" vertical="center" wrapText="1"/>
    </xf>
    <xf numFmtId="9" fontId="4" fillId="2" borderId="4" xfId="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2" fillId="3" borderId="6" xfId="1" applyNumberFormat="1" applyFont="1" applyFill="1" applyBorder="1" applyAlignment="1">
      <alignment horizontal="center" vertical="center"/>
    </xf>
    <xf numFmtId="10" fontId="2" fillId="3" borderId="7" xfId="1" applyNumberFormat="1" applyFont="1" applyFill="1" applyBorder="1" applyAlignment="1">
      <alignment horizontal="center" vertical="center"/>
    </xf>
    <xf numFmtId="9" fontId="2" fillId="0" borderId="0" xfId="1" applyFont="1"/>
    <xf numFmtId="3" fontId="5"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wrapText="1"/>
    </xf>
    <xf numFmtId="0" fontId="2" fillId="4" borderId="0" xfId="0" applyFont="1" applyFill="1"/>
    <xf numFmtId="9" fontId="2" fillId="4" borderId="0" xfId="1" applyFont="1" applyFill="1"/>
    <xf numFmtId="0" fontId="5" fillId="0" borderId="9" xfId="0" applyFont="1" applyFill="1" applyBorder="1" applyAlignment="1">
      <alignment horizontal="justify" vertical="center"/>
    </xf>
    <xf numFmtId="0" fontId="5" fillId="0" borderId="9"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9" xfId="1" applyFont="1" applyFill="1" applyBorder="1" applyAlignment="1">
      <alignment horizontal="center" vertical="center"/>
    </xf>
    <xf numFmtId="9" fontId="2" fillId="0" borderId="9" xfId="1" applyFont="1" applyFill="1" applyBorder="1" applyAlignment="1">
      <alignment horizontal="center" vertical="center"/>
    </xf>
    <xf numFmtId="1" fontId="5" fillId="0" borderId="9" xfId="1"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9" fontId="2"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1" fontId="2" fillId="0" borderId="9" xfId="1" applyNumberFormat="1" applyFont="1" applyFill="1" applyBorder="1" applyAlignment="1">
      <alignment horizontal="center" vertical="center"/>
    </xf>
    <xf numFmtId="0" fontId="2" fillId="0" borderId="0" xfId="0" applyFont="1" applyAlignment="1">
      <alignment wrapText="1"/>
    </xf>
    <xf numFmtId="9" fontId="2" fillId="0" borderId="0" xfId="1" applyFont="1" applyAlignment="1">
      <alignment wrapText="1"/>
    </xf>
    <xf numFmtId="0" fontId="3" fillId="4" borderId="1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10" fontId="3" fillId="0" borderId="14" xfId="1" applyNumberFormat="1" applyFont="1" applyBorder="1" applyAlignment="1">
      <alignment horizontal="center" vertical="center"/>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9"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2" xfId="0" applyFont="1" applyBorder="1" applyAlignment="1">
      <alignment vertical="center" wrapText="1"/>
    </xf>
    <xf numFmtId="0" fontId="3" fillId="0" borderId="12"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5" fillId="0" borderId="27" xfId="0" applyFont="1" applyFill="1" applyBorder="1" applyAlignment="1">
      <alignment horizontal="justify" vertical="center"/>
    </xf>
    <xf numFmtId="0" fontId="5" fillId="0" borderId="27" xfId="0" applyFont="1" applyFill="1" applyBorder="1" applyAlignment="1">
      <alignment horizontal="center" vertical="center"/>
    </xf>
    <xf numFmtId="0" fontId="2" fillId="0" borderId="27" xfId="0" applyFont="1" applyFill="1" applyBorder="1" applyAlignment="1">
      <alignment horizontal="center" vertical="center"/>
    </xf>
    <xf numFmtId="164" fontId="5" fillId="0" borderId="6" xfId="2" applyFont="1" applyFill="1" applyBorder="1" applyAlignment="1">
      <alignment horizontal="center" vertical="center"/>
    </xf>
    <xf numFmtId="0" fontId="3" fillId="0" borderId="0"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9" xfId="0" applyBorder="1"/>
    <xf numFmtId="10" fontId="0" fillId="0" borderId="9" xfId="0" applyNumberFormat="1" applyBorder="1"/>
    <xf numFmtId="0" fontId="0" fillId="0" borderId="9" xfId="0" applyBorder="1" applyAlignment="1">
      <alignment horizontal="center" vertical="center" wrapText="1"/>
    </xf>
    <xf numFmtId="0" fontId="3" fillId="6" borderId="0" xfId="0" applyFont="1" applyFill="1" applyBorder="1" applyAlignment="1">
      <alignment horizontal="center" vertical="center"/>
    </xf>
    <xf numFmtId="0" fontId="4" fillId="6" borderId="2" xfId="0" applyFont="1" applyFill="1" applyBorder="1" applyAlignment="1">
      <alignment horizontal="center" vertical="center" wrapText="1"/>
    </xf>
    <xf numFmtId="0" fontId="5" fillId="6" borderId="6" xfId="0" applyFont="1" applyFill="1" applyBorder="1" applyAlignment="1">
      <alignment horizontal="center" vertical="center" wrapText="1"/>
    </xf>
    <xf numFmtId="3" fontId="5" fillId="6" borderId="9" xfId="0" applyNumberFormat="1" applyFont="1" applyFill="1" applyBorder="1" applyAlignment="1">
      <alignment horizontal="center" vertical="center" wrapText="1"/>
    </xf>
    <xf numFmtId="0" fontId="5" fillId="6" borderId="9" xfId="0"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2" fillId="6" borderId="0" xfId="0" applyFont="1" applyFill="1"/>
    <xf numFmtId="3" fontId="5" fillId="6" borderId="9" xfId="0" applyNumberFormat="1" applyFont="1" applyFill="1" applyBorder="1" applyAlignment="1">
      <alignment horizontal="center" vertical="center"/>
    </xf>
    <xf numFmtId="9" fontId="5" fillId="6" borderId="9" xfId="1" applyFont="1" applyFill="1" applyBorder="1" applyAlignment="1">
      <alignment horizontal="center" vertical="center"/>
    </xf>
    <xf numFmtId="1" fontId="5" fillId="6" borderId="9" xfId="1" applyNumberFormat="1" applyFont="1" applyFill="1" applyBorder="1" applyAlignment="1">
      <alignment horizontal="center" vertical="center"/>
    </xf>
    <xf numFmtId="0" fontId="5" fillId="6" borderId="27" xfId="0" applyFont="1" applyFill="1" applyBorder="1" applyAlignment="1">
      <alignment horizontal="center" vertical="center"/>
    </xf>
    <xf numFmtId="4" fontId="5" fillId="6" borderId="6" xfId="0" applyNumberFormat="1" applyFont="1" applyFill="1" applyBorder="1" applyAlignment="1">
      <alignment horizontal="center" vertical="center" wrapText="1"/>
    </xf>
    <xf numFmtId="9" fontId="5" fillId="6" borderId="9"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1" fontId="5" fillId="6" borderId="6"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6" borderId="9"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4" fillId="7" borderId="2"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5" fillId="8" borderId="6" xfId="0" applyFont="1" applyFill="1" applyBorder="1" applyAlignment="1">
      <alignment horizontal="center" vertical="center" wrapText="1"/>
    </xf>
    <xf numFmtId="3" fontId="5" fillId="8" borderId="9" xfId="0" applyNumberFormat="1" applyFont="1" applyFill="1" applyBorder="1" applyAlignment="1">
      <alignment horizontal="center" vertical="center" wrapText="1"/>
    </xf>
    <xf numFmtId="0" fontId="5" fillId="8" borderId="9" xfId="0" applyFont="1" applyFill="1" applyBorder="1" applyAlignment="1">
      <alignment horizontal="center" vertical="center"/>
    </xf>
    <xf numFmtId="4" fontId="5" fillId="8" borderId="9" xfId="0" applyNumberFormat="1" applyFont="1" applyFill="1" applyBorder="1" applyAlignment="1">
      <alignment horizontal="center" vertical="center"/>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7" borderId="0" xfId="0" applyFont="1" applyFill="1" applyBorder="1" applyAlignment="1">
      <alignment horizontal="center" vertical="center"/>
    </xf>
    <xf numFmtId="9" fontId="5" fillId="7" borderId="6" xfId="0" applyNumberFormat="1" applyFont="1" applyFill="1" applyBorder="1" applyAlignment="1">
      <alignment horizontal="center" vertical="center" wrapText="1"/>
    </xf>
    <xf numFmtId="10" fontId="5" fillId="7" borderId="6" xfId="0" applyNumberFormat="1" applyFont="1" applyFill="1" applyBorder="1" applyAlignment="1">
      <alignment horizontal="center" vertical="center" wrapText="1"/>
    </xf>
    <xf numFmtId="3" fontId="5" fillId="7" borderId="9" xfId="0" applyNumberFormat="1" applyFont="1" applyFill="1" applyBorder="1" applyAlignment="1">
      <alignment horizontal="center" vertical="center"/>
    </xf>
    <xf numFmtId="0" fontId="3" fillId="7" borderId="12" xfId="0" applyFont="1" applyFill="1" applyBorder="1" applyAlignment="1">
      <alignment horizontal="center" vertical="center" wrapText="1"/>
    </xf>
    <xf numFmtId="0" fontId="2" fillId="9" borderId="0" xfId="0" applyFont="1" applyFill="1"/>
    <xf numFmtId="9" fontId="5" fillId="7" borderId="6" xfId="0" applyNumberFormat="1" applyFont="1" applyFill="1" applyBorder="1" applyAlignment="1">
      <alignment horizontal="center" vertical="center"/>
    </xf>
    <xf numFmtId="0" fontId="3" fillId="9" borderId="0" xfId="0" applyFont="1" applyFill="1" applyBorder="1" applyAlignment="1">
      <alignment horizontal="center" vertical="center"/>
    </xf>
    <xf numFmtId="4" fontId="5" fillId="7" borderId="6" xfId="0" applyNumberFormat="1" applyFont="1" applyFill="1" applyBorder="1" applyAlignment="1">
      <alignment horizontal="center" vertical="center" wrapText="1"/>
    </xf>
    <xf numFmtId="0" fontId="5" fillId="9" borderId="9" xfId="0" applyFont="1" applyFill="1" applyBorder="1" applyAlignment="1">
      <alignment horizontal="justify" vertical="center"/>
    </xf>
    <xf numFmtId="3" fontId="5" fillId="9" borderId="9" xfId="0" applyNumberFormat="1" applyFont="1" applyFill="1" applyBorder="1" applyAlignment="1">
      <alignment horizontal="center" vertical="center"/>
    </xf>
    <xf numFmtId="0" fontId="5" fillId="9"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868">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ill>
        <patternFill>
          <bgColor theme="0" tint="-0.499984740745262"/>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17"/>
  <sheetViews>
    <sheetView workbookViewId="0">
      <selection activeCell="C8" sqref="C8"/>
    </sheetView>
  </sheetViews>
  <sheetFormatPr baseColWidth="10" defaultRowHeight="15" x14ac:dyDescent="0.25"/>
  <cols>
    <col min="2" max="2" width="26.7109375" bestFit="1" customWidth="1"/>
    <col min="3" max="4" width="13.42578125" customWidth="1"/>
  </cols>
  <sheetData>
    <row r="1" spans="2:4" ht="30" x14ac:dyDescent="0.25">
      <c r="B1" s="66"/>
      <c r="C1" s="68" t="s">
        <v>17</v>
      </c>
      <c r="D1" s="68" t="s">
        <v>12</v>
      </c>
    </row>
    <row r="2" spans="2:4" x14ac:dyDescent="0.25">
      <c r="B2" s="66" t="s">
        <v>1254</v>
      </c>
      <c r="C2" s="67">
        <f>+EDUBA!P13</f>
        <v>0.81764705882352939</v>
      </c>
      <c r="D2" s="67">
        <f>+EDUBA!Q13</f>
        <v>0.2414596839278601</v>
      </c>
    </row>
    <row r="3" spans="2:4" x14ac:dyDescent="0.25">
      <c r="B3" s="66" t="s">
        <v>1255</v>
      </c>
      <c r="C3" s="67">
        <f>+'INDERBA '!P23</f>
        <v>0.45833333333333331</v>
      </c>
      <c r="D3" s="67">
        <f>+'INDERBA '!Q23</f>
        <v>0.13405884239217569</v>
      </c>
    </row>
    <row r="4" spans="2:4" x14ac:dyDescent="0.25">
      <c r="B4" s="66" t="s">
        <v>1256</v>
      </c>
      <c r="C4" s="67">
        <f>+'Transito y Transporte'!P40</f>
        <v>0.79724110671936754</v>
      </c>
      <c r="D4" s="67">
        <f>+'Transito y Transporte'!Q40</f>
        <v>0.26470837836258859</v>
      </c>
    </row>
    <row r="5" spans="2:4" x14ac:dyDescent="0.25">
      <c r="B5" s="66" t="s">
        <v>1257</v>
      </c>
      <c r="C5" s="67">
        <f>+Planeacion!P26</f>
        <v>0.8222222222222223</v>
      </c>
      <c r="D5" s="67">
        <f>+Planeacion!Q26</f>
        <v>0.16223429951690821</v>
      </c>
    </row>
    <row r="6" spans="2:4" x14ac:dyDescent="0.25">
      <c r="B6" s="66" t="s">
        <v>1258</v>
      </c>
      <c r="C6" s="67">
        <f>+Desarrollo!P93</f>
        <v>0.22936549212492607</v>
      </c>
      <c r="D6" s="67">
        <f>+Desarrollo!Q93</f>
        <v>5.1980357316948188E-2</v>
      </c>
    </row>
    <row r="7" spans="2:4" x14ac:dyDescent="0.25">
      <c r="B7" s="66" t="s">
        <v>1259</v>
      </c>
      <c r="C7" s="67">
        <f>+Educacion!P62</f>
        <v>0.26379770143811276</v>
      </c>
      <c r="D7" s="67">
        <f>+Educacion!Q62</f>
        <v>0.14034323596652226</v>
      </c>
    </row>
    <row r="8" spans="2:4" x14ac:dyDescent="0.25">
      <c r="B8" s="66" t="s">
        <v>1260</v>
      </c>
      <c r="C8" s="67">
        <f>+Gobierno!P64</f>
        <v>0.26666666666666666</v>
      </c>
      <c r="D8" s="67">
        <f>+Gobierno!Q64</f>
        <v>0.11899717514124293</v>
      </c>
    </row>
    <row r="9" spans="2:4" x14ac:dyDescent="0.25">
      <c r="B9" s="66" t="s">
        <v>1261</v>
      </c>
      <c r="C9" s="67">
        <f>+Hacienda!P6</f>
        <v>0.90802852503612674</v>
      </c>
      <c r="D9" s="67">
        <f>+Hacienda!Q6</f>
        <v>0.22694361379476805</v>
      </c>
    </row>
    <row r="10" spans="2:4" x14ac:dyDescent="0.25">
      <c r="B10" s="66" t="s">
        <v>1262</v>
      </c>
      <c r="C10" s="67">
        <f>+Infraestructura!P66</f>
        <v>0.54896551724137932</v>
      </c>
      <c r="D10" s="67">
        <f>+Infraestructura!Q66</f>
        <v>0.12318926630665276</v>
      </c>
    </row>
    <row r="11" spans="2:4" x14ac:dyDescent="0.25">
      <c r="B11" s="66" t="s">
        <v>1263</v>
      </c>
      <c r="C11" s="67">
        <f>+TIC!P25</f>
        <v>0.14871794871794872</v>
      </c>
      <c r="D11" s="67">
        <f>+TIC!Q25</f>
        <v>7.4358974358974358E-2</v>
      </c>
    </row>
    <row r="12" spans="2:4" x14ac:dyDescent="0.25">
      <c r="B12" s="66" t="s">
        <v>1264</v>
      </c>
      <c r="C12" s="67">
        <f>+'Medio Ambiente'!P31</f>
        <v>0.18333333333333335</v>
      </c>
      <c r="D12" s="67">
        <f>+'Medio Ambiente'!Q31</f>
        <v>1.7307692307692305E-2</v>
      </c>
    </row>
    <row r="13" spans="2:4" x14ac:dyDescent="0.25">
      <c r="B13" s="66" t="s">
        <v>1265</v>
      </c>
      <c r="C13" s="67">
        <f>+'General 2017'!P18</f>
        <v>0.52</v>
      </c>
      <c r="D13" s="67">
        <f>+'General 2017'!Q18</f>
        <v>0.73739059829059828</v>
      </c>
    </row>
    <row r="14" spans="2:4" x14ac:dyDescent="0.25">
      <c r="B14" s="66" t="s">
        <v>1266</v>
      </c>
      <c r="C14" s="67">
        <v>0</v>
      </c>
      <c r="D14" s="67">
        <f>+'Juridica 2017'!Q7</f>
        <v>1</v>
      </c>
    </row>
    <row r="15" spans="2:4" x14ac:dyDescent="0.25">
      <c r="B15" s="66" t="s">
        <v>1267</v>
      </c>
      <c r="C15" s="67">
        <f>+Salud!P168</f>
        <v>0.47661967418546369</v>
      </c>
      <c r="D15" s="67">
        <f>+Salud!Q168</f>
        <v>0.29691624332037236</v>
      </c>
    </row>
    <row r="16" spans="2:4" x14ac:dyDescent="0.25">
      <c r="B16" s="66" t="s">
        <v>1268</v>
      </c>
      <c r="C16" s="67">
        <f>+UMATA!P34</f>
        <v>0.62338593974175038</v>
      </c>
      <c r="D16" s="67">
        <f>+UMATA!Q34</f>
        <v>0.19701419370635964</v>
      </c>
    </row>
    <row r="17" spans="2:4" x14ac:dyDescent="0.25">
      <c r="B17" s="66" t="s">
        <v>1269</v>
      </c>
      <c r="C17" s="67">
        <f>AVERAGE(C2:C16)</f>
        <v>0.47095496797227737</v>
      </c>
      <c r="D17" s="67">
        <f>AVERAGE(D2:D16)</f>
        <v>0.25246017031397755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0"/>
  <sheetViews>
    <sheetView view="pageBreakPreview" topLeftCell="G1" zoomScale="70" zoomScaleNormal="70" zoomScaleSheetLayoutView="70" workbookViewId="0">
      <selection activeCell="L2" sqref="L1:L1048576"/>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756</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751</v>
      </c>
      <c r="E4" s="47" t="s">
        <v>632</v>
      </c>
      <c r="F4" s="47" t="s">
        <v>633</v>
      </c>
      <c r="G4" s="10">
        <v>34611</v>
      </c>
      <c r="H4" s="10">
        <v>500</v>
      </c>
      <c r="I4" s="10">
        <v>500</v>
      </c>
      <c r="J4" s="10">
        <v>500</v>
      </c>
      <c r="K4" s="10">
        <v>500</v>
      </c>
      <c r="L4" s="71">
        <v>0</v>
      </c>
      <c r="M4" s="10"/>
      <c r="N4" s="11"/>
      <c r="O4" s="12"/>
      <c r="P4" s="13">
        <f t="shared" ref="P4:P35" si="0">IF(H4=0,"-",IF((L4/H4)&lt;=1,(L4/H4),1))</f>
        <v>0</v>
      </c>
      <c r="Q4" s="14">
        <f>IF(((L4+M4+N4+O4)/(G4))&lt;=1,((L4+M4+N4+O4)/(G4)),1)</f>
        <v>0</v>
      </c>
      <c r="R4" s="2"/>
      <c r="T4" s="15"/>
    </row>
    <row r="5" spans="1:20" s="18" customFormat="1" ht="48" customHeight="1" thickBot="1" x14ac:dyDescent="0.25">
      <c r="A5" s="2"/>
      <c r="B5" s="43"/>
      <c r="C5" s="53"/>
      <c r="D5" s="119"/>
      <c r="E5" s="20" t="s">
        <v>634</v>
      </c>
      <c r="F5" s="20" t="s">
        <v>635</v>
      </c>
      <c r="G5" s="16">
        <v>7543</v>
      </c>
      <c r="H5" s="16">
        <v>0</v>
      </c>
      <c r="I5" s="16">
        <v>200</v>
      </c>
      <c r="J5" s="16">
        <v>200</v>
      </c>
      <c r="K5" s="16">
        <v>100</v>
      </c>
      <c r="L5" s="72">
        <v>0</v>
      </c>
      <c r="M5" s="16"/>
      <c r="N5" s="16"/>
      <c r="O5" s="17"/>
      <c r="P5" s="13" t="str">
        <f t="shared" si="0"/>
        <v>-</v>
      </c>
      <c r="Q5" s="14">
        <f t="shared" ref="Q5:Q13" si="1">IF(((L5+M5+N5+O5)/(G5))&lt;=1,((L5+M5+N5+O5)/(G5)),1)</f>
        <v>0</v>
      </c>
      <c r="R5" s="2"/>
      <c r="T5" s="19"/>
    </row>
    <row r="6" spans="1:20" s="18" customFormat="1" ht="48" customHeight="1" thickBot="1" x14ac:dyDescent="0.25">
      <c r="A6" s="2"/>
      <c r="B6" s="43"/>
      <c r="C6" s="53"/>
      <c r="D6" s="119"/>
      <c r="E6" s="20" t="s">
        <v>636</v>
      </c>
      <c r="F6" s="20" t="s">
        <v>637</v>
      </c>
      <c r="G6" s="16">
        <v>1</v>
      </c>
      <c r="H6" s="16">
        <v>0</v>
      </c>
      <c r="I6" s="16">
        <v>0</v>
      </c>
      <c r="J6" s="16">
        <v>0</v>
      </c>
      <c r="K6" s="16">
        <v>0</v>
      </c>
      <c r="L6" s="72">
        <v>0</v>
      </c>
      <c r="M6" s="16"/>
      <c r="N6" s="16"/>
      <c r="O6" s="17"/>
      <c r="P6" s="13" t="str">
        <f t="shared" si="0"/>
        <v>-</v>
      </c>
      <c r="Q6" s="14">
        <f t="shared" si="1"/>
        <v>0</v>
      </c>
      <c r="R6" s="2"/>
      <c r="T6" s="19"/>
    </row>
    <row r="7" spans="1:20" s="18" customFormat="1" ht="48" customHeight="1" thickBot="1" x14ac:dyDescent="0.25">
      <c r="A7" s="2"/>
      <c r="B7" s="43"/>
      <c r="C7" s="53"/>
      <c r="D7" s="119"/>
      <c r="E7" s="20" t="s">
        <v>638</v>
      </c>
      <c r="F7" s="20" t="s">
        <v>639</v>
      </c>
      <c r="G7" s="16">
        <v>1</v>
      </c>
      <c r="H7" s="16">
        <v>1</v>
      </c>
      <c r="I7" s="16">
        <v>1</v>
      </c>
      <c r="J7" s="16">
        <v>1</v>
      </c>
      <c r="K7" s="16">
        <v>1</v>
      </c>
      <c r="L7" s="72">
        <v>1</v>
      </c>
      <c r="M7" s="16"/>
      <c r="N7" s="16"/>
      <c r="O7" s="17"/>
      <c r="P7" s="13">
        <f t="shared" si="0"/>
        <v>1</v>
      </c>
      <c r="Q7" s="14">
        <f t="shared" si="1"/>
        <v>1</v>
      </c>
      <c r="R7" s="2"/>
      <c r="T7" s="19"/>
    </row>
    <row r="8" spans="1:20" s="18" customFormat="1" ht="48" customHeight="1" thickBot="1" x14ac:dyDescent="0.25">
      <c r="A8" s="2"/>
      <c r="B8" s="43"/>
      <c r="C8" s="53"/>
      <c r="D8" s="119"/>
      <c r="E8" s="20" t="s">
        <v>640</v>
      </c>
      <c r="F8" s="20" t="s">
        <v>641</v>
      </c>
      <c r="G8" s="16">
        <v>1</v>
      </c>
      <c r="H8" s="16">
        <v>0</v>
      </c>
      <c r="I8" s="16">
        <v>1</v>
      </c>
      <c r="J8" s="16">
        <v>1</v>
      </c>
      <c r="K8" s="16">
        <v>1</v>
      </c>
      <c r="L8" s="72">
        <v>0</v>
      </c>
      <c r="M8" s="16"/>
      <c r="N8" s="16"/>
      <c r="O8" s="17"/>
      <c r="P8" s="13" t="str">
        <f t="shared" si="0"/>
        <v>-</v>
      </c>
      <c r="Q8" s="14">
        <f t="shared" si="1"/>
        <v>0</v>
      </c>
      <c r="R8" s="2"/>
      <c r="T8" s="19"/>
    </row>
    <row r="9" spans="1:20" s="18" customFormat="1" ht="48" customHeight="1" thickBot="1" x14ac:dyDescent="0.25">
      <c r="A9" s="2"/>
      <c r="B9" s="43"/>
      <c r="C9" s="53"/>
      <c r="D9" s="119"/>
      <c r="E9" s="20" t="s">
        <v>642</v>
      </c>
      <c r="F9" s="20" t="s">
        <v>643</v>
      </c>
      <c r="G9" s="16">
        <v>1</v>
      </c>
      <c r="H9" s="16">
        <v>0</v>
      </c>
      <c r="I9" s="16">
        <v>1</v>
      </c>
      <c r="J9" s="16">
        <v>0</v>
      </c>
      <c r="K9" s="16">
        <v>0</v>
      </c>
      <c r="L9" s="72">
        <v>0</v>
      </c>
      <c r="M9" s="16"/>
      <c r="N9" s="16"/>
      <c r="O9" s="17"/>
      <c r="P9" s="13" t="str">
        <f t="shared" si="0"/>
        <v>-</v>
      </c>
      <c r="Q9" s="14">
        <f t="shared" si="1"/>
        <v>0</v>
      </c>
      <c r="R9" s="2"/>
      <c r="T9" s="19"/>
    </row>
    <row r="10" spans="1:20" s="18" customFormat="1" ht="48" customHeight="1" thickBot="1" x14ac:dyDescent="0.25">
      <c r="A10" s="2"/>
      <c r="B10" s="43"/>
      <c r="C10" s="53"/>
      <c r="D10" s="119"/>
      <c r="E10" s="20" t="s">
        <v>644</v>
      </c>
      <c r="F10" s="20" t="s">
        <v>645</v>
      </c>
      <c r="G10" s="16">
        <v>5314</v>
      </c>
      <c r="H10" s="16">
        <v>250</v>
      </c>
      <c r="I10" s="16">
        <v>250</v>
      </c>
      <c r="J10" s="16">
        <v>250</v>
      </c>
      <c r="K10" s="16">
        <v>250</v>
      </c>
      <c r="L10" s="72">
        <v>483</v>
      </c>
      <c r="M10" s="16"/>
      <c r="N10" s="16"/>
      <c r="O10" s="17"/>
      <c r="P10" s="13">
        <f t="shared" si="0"/>
        <v>1</v>
      </c>
      <c r="Q10" s="14">
        <f t="shared" si="1"/>
        <v>9.0891983439969889E-2</v>
      </c>
      <c r="R10" s="2"/>
      <c r="T10" s="19"/>
    </row>
    <row r="11" spans="1:20" s="18" customFormat="1" ht="30.75" thickBot="1" x14ac:dyDescent="0.25">
      <c r="A11" s="2"/>
      <c r="B11" s="43"/>
      <c r="C11" s="53"/>
      <c r="D11" s="119"/>
      <c r="E11" s="20" t="s">
        <v>646</v>
      </c>
      <c r="F11" s="20" t="s">
        <v>647</v>
      </c>
      <c r="G11" s="21">
        <v>1859</v>
      </c>
      <c r="H11" s="21">
        <v>125</v>
      </c>
      <c r="I11" s="21">
        <v>125</v>
      </c>
      <c r="J11" s="21">
        <v>125</v>
      </c>
      <c r="K11" s="21">
        <v>125</v>
      </c>
      <c r="L11" s="73">
        <v>0</v>
      </c>
      <c r="M11" s="21"/>
      <c r="N11" s="21"/>
      <c r="O11" s="22"/>
      <c r="P11" s="13">
        <f t="shared" si="0"/>
        <v>0</v>
      </c>
      <c r="Q11" s="14">
        <f t="shared" si="1"/>
        <v>0</v>
      </c>
      <c r="R11" s="2"/>
      <c r="T11" s="19"/>
    </row>
    <row r="12" spans="1:20" ht="48" customHeight="1" thickBot="1" x14ac:dyDescent="0.25">
      <c r="A12" s="2"/>
      <c r="B12" s="43"/>
      <c r="C12" s="53"/>
      <c r="D12" s="119"/>
      <c r="E12" s="20" t="s">
        <v>648</v>
      </c>
      <c r="F12" s="20" t="s">
        <v>639</v>
      </c>
      <c r="G12" s="16">
        <v>1</v>
      </c>
      <c r="H12" s="16">
        <v>1</v>
      </c>
      <c r="I12" s="16">
        <v>1</v>
      </c>
      <c r="J12" s="16">
        <v>1</v>
      </c>
      <c r="K12" s="16">
        <v>1</v>
      </c>
      <c r="L12" s="77">
        <v>1</v>
      </c>
      <c r="M12" s="16"/>
      <c r="N12" s="16"/>
      <c r="O12" s="23"/>
      <c r="P12" s="13">
        <f t="shared" si="0"/>
        <v>1</v>
      </c>
      <c r="Q12" s="14">
        <f t="shared" si="1"/>
        <v>1</v>
      </c>
      <c r="R12" s="2"/>
      <c r="T12" s="15"/>
    </row>
    <row r="13" spans="1:20" ht="48" customHeight="1" thickBot="1" x14ac:dyDescent="0.25">
      <c r="B13" s="43"/>
      <c r="C13" s="53"/>
      <c r="D13" s="119"/>
      <c r="E13" s="20" t="s">
        <v>649</v>
      </c>
      <c r="F13" s="20" t="s">
        <v>650</v>
      </c>
      <c r="G13" s="21">
        <v>1</v>
      </c>
      <c r="H13" s="21">
        <v>0</v>
      </c>
      <c r="I13" s="21">
        <v>0.4</v>
      </c>
      <c r="J13" s="21">
        <v>0.3</v>
      </c>
      <c r="K13" s="21">
        <v>0.3</v>
      </c>
      <c r="L13" s="73">
        <v>0</v>
      </c>
      <c r="M13" s="21"/>
      <c r="N13" s="21"/>
      <c r="O13" s="22"/>
      <c r="P13" s="13" t="str">
        <f t="shared" si="0"/>
        <v>-</v>
      </c>
      <c r="Q13" s="14">
        <f t="shared" si="1"/>
        <v>0</v>
      </c>
      <c r="R13" s="2"/>
      <c r="T13" s="15"/>
    </row>
    <row r="14" spans="1:20" ht="48" customHeight="1" thickBot="1" x14ac:dyDescent="0.25">
      <c r="B14" s="43"/>
      <c r="C14" s="53"/>
      <c r="D14" s="119"/>
      <c r="E14" s="20" t="s">
        <v>651</v>
      </c>
      <c r="F14" s="20" t="s">
        <v>652</v>
      </c>
      <c r="G14" s="21">
        <v>1</v>
      </c>
      <c r="H14" s="21">
        <v>0</v>
      </c>
      <c r="I14" s="21">
        <v>0</v>
      </c>
      <c r="J14" s="21">
        <v>1</v>
      </c>
      <c r="K14" s="21">
        <v>0</v>
      </c>
      <c r="L14" s="73">
        <v>0</v>
      </c>
      <c r="M14" s="21"/>
      <c r="N14" s="21"/>
      <c r="O14" s="22"/>
      <c r="P14" s="13" t="str">
        <f t="shared" si="0"/>
        <v>-</v>
      </c>
      <c r="Q14" s="14">
        <f t="shared" ref="Q14:Q64" si="2">IF(((L14+M14+N14+O14)/(G14))&lt;=1,((L14+M14+N14+O14)/(G14)),1)</f>
        <v>0</v>
      </c>
      <c r="R14" s="2"/>
      <c r="T14" s="15"/>
    </row>
    <row r="15" spans="1:20" ht="48" customHeight="1" thickBot="1" x14ac:dyDescent="0.25">
      <c r="B15" s="43"/>
      <c r="C15" s="53"/>
      <c r="D15" s="119"/>
      <c r="E15" s="20" t="s">
        <v>653</v>
      </c>
      <c r="F15" s="20" t="s">
        <v>654</v>
      </c>
      <c r="G15" s="21">
        <v>4181</v>
      </c>
      <c r="H15" s="21">
        <v>125</v>
      </c>
      <c r="I15" s="21">
        <v>125</v>
      </c>
      <c r="J15" s="21">
        <v>125</v>
      </c>
      <c r="K15" s="21">
        <v>125</v>
      </c>
      <c r="L15" s="73">
        <v>612</v>
      </c>
      <c r="M15" s="21"/>
      <c r="N15" s="21"/>
      <c r="O15" s="22"/>
      <c r="P15" s="13">
        <f t="shared" si="0"/>
        <v>1</v>
      </c>
      <c r="Q15" s="14">
        <f t="shared" si="2"/>
        <v>0.14637646496053575</v>
      </c>
      <c r="R15" s="2"/>
      <c r="T15" s="15"/>
    </row>
    <row r="16" spans="1:20" ht="48" customHeight="1" thickBot="1" x14ac:dyDescent="0.25">
      <c r="B16" s="43"/>
      <c r="C16" s="53"/>
      <c r="D16" s="119"/>
      <c r="E16" s="20" t="s">
        <v>655</v>
      </c>
      <c r="F16" s="20" t="s">
        <v>656</v>
      </c>
      <c r="G16" s="21">
        <v>16.5</v>
      </c>
      <c r="H16" s="21">
        <v>0.2</v>
      </c>
      <c r="I16" s="21">
        <v>0</v>
      </c>
      <c r="J16" s="21">
        <v>0.8</v>
      </c>
      <c r="K16" s="21">
        <v>0</v>
      </c>
      <c r="L16" s="73">
        <v>0</v>
      </c>
      <c r="M16" s="21"/>
      <c r="N16" s="21"/>
      <c r="O16" s="22"/>
      <c r="P16" s="13">
        <f t="shared" si="0"/>
        <v>0</v>
      </c>
      <c r="Q16" s="14">
        <f>IF(((L16+M16+N16+O16)/(G16))&lt;=1,((L16+M16+N16+O16)/(G16)),1)</f>
        <v>0</v>
      </c>
      <c r="R16" s="2"/>
      <c r="T16" s="15"/>
    </row>
    <row r="17" spans="2:20" ht="48" customHeight="1" thickBot="1" x14ac:dyDescent="0.25">
      <c r="B17" s="43"/>
      <c r="C17" s="53"/>
      <c r="D17" s="119"/>
      <c r="E17" s="20" t="s">
        <v>657</v>
      </c>
      <c r="F17" s="20" t="s">
        <v>658</v>
      </c>
      <c r="G17" s="21">
        <v>1</v>
      </c>
      <c r="H17" s="21">
        <v>0</v>
      </c>
      <c r="I17" s="21">
        <v>0</v>
      </c>
      <c r="J17" s="21">
        <v>0</v>
      </c>
      <c r="K17" s="21">
        <v>1</v>
      </c>
      <c r="L17" s="73">
        <v>0</v>
      </c>
      <c r="M17" s="21"/>
      <c r="N17" s="21"/>
      <c r="O17" s="22"/>
      <c r="P17" s="13" t="str">
        <f t="shared" si="0"/>
        <v>-</v>
      </c>
      <c r="Q17" s="14">
        <f t="shared" si="2"/>
        <v>0</v>
      </c>
      <c r="R17" s="2"/>
      <c r="T17" s="15"/>
    </row>
    <row r="18" spans="2:20" ht="48" customHeight="1" thickBot="1" x14ac:dyDescent="0.25">
      <c r="B18" s="43"/>
      <c r="C18" s="53"/>
      <c r="D18" s="119"/>
      <c r="E18" s="20" t="s">
        <v>659</v>
      </c>
      <c r="F18" s="20" t="s">
        <v>660</v>
      </c>
      <c r="G18" s="21">
        <v>1</v>
      </c>
      <c r="H18" s="21">
        <v>0</v>
      </c>
      <c r="I18" s="21">
        <v>0</v>
      </c>
      <c r="J18" s="21">
        <v>0</v>
      </c>
      <c r="K18" s="21">
        <v>1</v>
      </c>
      <c r="L18" s="73">
        <v>0</v>
      </c>
      <c r="M18" s="21"/>
      <c r="N18" s="21"/>
      <c r="O18" s="22"/>
      <c r="P18" s="13" t="str">
        <f t="shared" si="0"/>
        <v>-</v>
      </c>
      <c r="Q18" s="14">
        <f t="shared" si="2"/>
        <v>0</v>
      </c>
      <c r="R18" s="2"/>
      <c r="T18" s="15"/>
    </row>
    <row r="19" spans="2:20" ht="48" customHeight="1" thickBot="1" x14ac:dyDescent="0.25">
      <c r="B19" s="43"/>
      <c r="C19" s="53"/>
      <c r="D19" s="119"/>
      <c r="E19" s="20" t="s">
        <v>661</v>
      </c>
      <c r="F19" s="20" t="s">
        <v>662</v>
      </c>
      <c r="G19" s="21">
        <v>9</v>
      </c>
      <c r="H19" s="21">
        <v>1</v>
      </c>
      <c r="I19" s="21">
        <v>4</v>
      </c>
      <c r="J19" s="21">
        <v>4</v>
      </c>
      <c r="K19" s="21">
        <v>0</v>
      </c>
      <c r="L19" s="73">
        <v>0</v>
      </c>
      <c r="M19" s="21"/>
      <c r="N19" s="21"/>
      <c r="O19" s="22"/>
      <c r="P19" s="13">
        <f t="shared" si="0"/>
        <v>0</v>
      </c>
      <c r="Q19" s="14">
        <f t="shared" si="2"/>
        <v>0</v>
      </c>
      <c r="R19" s="2"/>
      <c r="T19" s="15"/>
    </row>
    <row r="20" spans="2:20" ht="60.75" thickBot="1" x14ac:dyDescent="0.25">
      <c r="B20" s="43"/>
      <c r="C20" s="53"/>
      <c r="D20" s="119"/>
      <c r="E20" s="20" t="s">
        <v>663</v>
      </c>
      <c r="F20" s="20" t="s">
        <v>664</v>
      </c>
      <c r="G20" s="21">
        <v>1</v>
      </c>
      <c r="H20" s="21">
        <v>0.25</v>
      </c>
      <c r="I20" s="21">
        <v>0.25</v>
      </c>
      <c r="J20" s="21">
        <v>0.25</v>
      </c>
      <c r="K20" s="21">
        <v>0.25</v>
      </c>
      <c r="L20" s="73">
        <v>0.25</v>
      </c>
      <c r="M20" s="21"/>
      <c r="N20" s="21"/>
      <c r="O20" s="22"/>
      <c r="P20" s="13">
        <f t="shared" si="0"/>
        <v>1</v>
      </c>
      <c r="Q20" s="14">
        <f t="shared" si="2"/>
        <v>0.25</v>
      </c>
      <c r="R20" s="2"/>
      <c r="T20" s="15"/>
    </row>
    <row r="21" spans="2:20" ht="48" customHeight="1" thickBot="1" x14ac:dyDescent="0.25">
      <c r="B21" s="43"/>
      <c r="C21" s="53"/>
      <c r="D21" s="119"/>
      <c r="E21" s="20" t="s">
        <v>665</v>
      </c>
      <c r="F21" s="20" t="s">
        <v>666</v>
      </c>
      <c r="G21" s="21">
        <v>500</v>
      </c>
      <c r="H21" s="21">
        <v>0</v>
      </c>
      <c r="I21" s="21">
        <v>200</v>
      </c>
      <c r="J21" s="21">
        <v>200</v>
      </c>
      <c r="K21" s="21">
        <v>100</v>
      </c>
      <c r="L21" s="73">
        <v>0</v>
      </c>
      <c r="M21" s="21"/>
      <c r="N21" s="21"/>
      <c r="O21" s="22"/>
      <c r="P21" s="13" t="str">
        <f t="shared" si="0"/>
        <v>-</v>
      </c>
      <c r="Q21" s="14">
        <f t="shared" si="2"/>
        <v>0</v>
      </c>
      <c r="R21" s="2"/>
      <c r="T21" s="15"/>
    </row>
    <row r="22" spans="2:20" ht="48" customHeight="1" thickBot="1" x14ac:dyDescent="0.25">
      <c r="B22" s="43"/>
      <c r="C22" s="53"/>
      <c r="D22" s="119"/>
      <c r="E22" s="20" t="s">
        <v>667</v>
      </c>
      <c r="F22" s="20" t="s">
        <v>668</v>
      </c>
      <c r="G22" s="21">
        <v>500</v>
      </c>
      <c r="H22" s="21">
        <v>0</v>
      </c>
      <c r="I22" s="21">
        <v>200</v>
      </c>
      <c r="J22" s="21">
        <v>200</v>
      </c>
      <c r="K22" s="21">
        <v>100</v>
      </c>
      <c r="L22" s="73">
        <v>0</v>
      </c>
      <c r="M22" s="21"/>
      <c r="N22" s="21"/>
      <c r="O22" s="22"/>
      <c r="P22" s="13" t="str">
        <f t="shared" si="0"/>
        <v>-</v>
      </c>
      <c r="Q22" s="14">
        <f t="shared" si="2"/>
        <v>0</v>
      </c>
      <c r="R22" s="2"/>
      <c r="T22" s="15"/>
    </row>
    <row r="23" spans="2:20" ht="48" customHeight="1" thickBot="1" x14ac:dyDescent="0.25">
      <c r="B23" s="43"/>
      <c r="C23" s="53"/>
      <c r="D23" s="119"/>
      <c r="E23" s="20" t="s">
        <v>669</v>
      </c>
      <c r="F23" s="20" t="s">
        <v>670</v>
      </c>
      <c r="G23" s="21">
        <v>500</v>
      </c>
      <c r="H23" s="21"/>
      <c r="I23" s="21">
        <v>200</v>
      </c>
      <c r="J23" s="21">
        <v>200</v>
      </c>
      <c r="K23" s="21">
        <v>100</v>
      </c>
      <c r="L23" s="73">
        <v>0</v>
      </c>
      <c r="M23" s="21"/>
      <c r="N23" s="21"/>
      <c r="O23" s="22"/>
      <c r="P23" s="13" t="str">
        <f t="shared" si="0"/>
        <v>-</v>
      </c>
      <c r="Q23" s="14">
        <f t="shared" si="2"/>
        <v>0</v>
      </c>
      <c r="R23" s="2"/>
      <c r="T23" s="15"/>
    </row>
    <row r="24" spans="2:20" ht="48" customHeight="1" thickBot="1" x14ac:dyDescent="0.25">
      <c r="B24" s="43"/>
      <c r="C24" s="53"/>
      <c r="D24" s="119"/>
      <c r="E24" s="20" t="s">
        <v>671</v>
      </c>
      <c r="F24" s="20" t="s">
        <v>672</v>
      </c>
      <c r="G24" s="21">
        <v>1</v>
      </c>
      <c r="H24" s="21">
        <v>1</v>
      </c>
      <c r="I24" s="21">
        <v>1</v>
      </c>
      <c r="J24" s="21">
        <v>1</v>
      </c>
      <c r="K24" s="21">
        <v>1</v>
      </c>
      <c r="L24" s="73">
        <v>0</v>
      </c>
      <c r="M24" s="21"/>
      <c r="N24" s="21"/>
      <c r="O24" s="22"/>
      <c r="P24" s="13">
        <f t="shared" si="0"/>
        <v>0</v>
      </c>
      <c r="Q24" s="14">
        <f t="shared" si="2"/>
        <v>0</v>
      </c>
      <c r="R24" s="2"/>
      <c r="T24" s="15"/>
    </row>
    <row r="25" spans="2:20" ht="48" customHeight="1" thickBot="1" x14ac:dyDescent="0.25">
      <c r="B25" s="43"/>
      <c r="C25" s="53"/>
      <c r="D25" s="119"/>
      <c r="E25" s="20" t="s">
        <v>673</v>
      </c>
      <c r="F25" s="20" t="s">
        <v>674</v>
      </c>
      <c r="G25" s="21">
        <v>0.82</v>
      </c>
      <c r="H25" s="21">
        <v>0.08</v>
      </c>
      <c r="I25" s="21">
        <v>0.06</v>
      </c>
      <c r="J25" s="21">
        <v>0.03</v>
      </c>
      <c r="K25" s="21">
        <v>0.03</v>
      </c>
      <c r="L25" s="73">
        <v>0</v>
      </c>
      <c r="M25" s="21"/>
      <c r="N25" s="21"/>
      <c r="O25" s="22"/>
      <c r="P25" s="13">
        <f t="shared" si="0"/>
        <v>0</v>
      </c>
      <c r="Q25" s="14">
        <f t="shared" si="2"/>
        <v>0</v>
      </c>
      <c r="R25" s="2"/>
      <c r="T25" s="15"/>
    </row>
    <row r="26" spans="2:20" ht="48" customHeight="1" thickBot="1" x14ac:dyDescent="0.25">
      <c r="B26" s="43"/>
      <c r="C26" s="53"/>
      <c r="D26" s="119"/>
      <c r="E26" s="20" t="s">
        <v>675</v>
      </c>
      <c r="F26" s="20" t="s">
        <v>676</v>
      </c>
      <c r="G26" s="21">
        <v>6</v>
      </c>
      <c r="H26" s="21">
        <v>0</v>
      </c>
      <c r="I26" s="21">
        <v>0</v>
      </c>
      <c r="J26" s="21">
        <v>0</v>
      </c>
      <c r="K26" s="21">
        <v>1</v>
      </c>
      <c r="L26" s="73">
        <v>0</v>
      </c>
      <c r="M26" s="21"/>
      <c r="N26" s="21"/>
      <c r="O26" s="22"/>
      <c r="P26" s="13" t="str">
        <f t="shared" si="0"/>
        <v>-</v>
      </c>
      <c r="Q26" s="14">
        <f t="shared" si="2"/>
        <v>0</v>
      </c>
      <c r="R26" s="2"/>
      <c r="T26" s="15"/>
    </row>
    <row r="27" spans="2:20" ht="48" customHeight="1" thickBot="1" x14ac:dyDescent="0.25">
      <c r="B27" s="43"/>
      <c r="C27" s="53"/>
      <c r="D27" s="119"/>
      <c r="E27" s="20" t="s">
        <v>677</v>
      </c>
      <c r="F27" s="20" t="s">
        <v>678</v>
      </c>
      <c r="G27" s="21">
        <v>1</v>
      </c>
      <c r="H27" s="21">
        <v>1</v>
      </c>
      <c r="I27" s="21">
        <v>1</v>
      </c>
      <c r="J27" s="21">
        <v>1</v>
      </c>
      <c r="K27" s="21">
        <v>1</v>
      </c>
      <c r="L27" s="73">
        <v>0</v>
      </c>
      <c r="M27" s="21"/>
      <c r="N27" s="21"/>
      <c r="O27" s="22"/>
      <c r="P27" s="13">
        <f t="shared" si="0"/>
        <v>0</v>
      </c>
      <c r="Q27" s="14">
        <f t="shared" si="2"/>
        <v>0</v>
      </c>
      <c r="R27" s="2"/>
      <c r="T27" s="15"/>
    </row>
    <row r="28" spans="2:20" ht="48" customHeight="1" thickBot="1" x14ac:dyDescent="0.25">
      <c r="B28" s="43"/>
      <c r="C28" s="53"/>
      <c r="D28" s="119"/>
      <c r="E28" s="20" t="s">
        <v>679</v>
      </c>
      <c r="F28" s="20" t="s">
        <v>674</v>
      </c>
      <c r="G28" s="21">
        <v>0.2</v>
      </c>
      <c r="H28" s="21">
        <v>0</v>
      </c>
      <c r="I28" s="21">
        <v>0.1</v>
      </c>
      <c r="J28" s="21">
        <v>0.05</v>
      </c>
      <c r="K28" s="21">
        <v>0.05</v>
      </c>
      <c r="L28" s="73">
        <v>0</v>
      </c>
      <c r="M28" s="21"/>
      <c r="N28" s="21"/>
      <c r="O28" s="22"/>
      <c r="P28" s="13" t="str">
        <f t="shared" si="0"/>
        <v>-</v>
      </c>
      <c r="Q28" s="14">
        <f t="shared" si="2"/>
        <v>0</v>
      </c>
      <c r="R28" s="2"/>
      <c r="T28" s="15"/>
    </row>
    <row r="29" spans="2:20" ht="48" customHeight="1" thickBot="1" x14ac:dyDescent="0.25">
      <c r="B29" s="43"/>
      <c r="C29" s="53"/>
      <c r="D29" s="119"/>
      <c r="E29" s="20" t="s">
        <v>680</v>
      </c>
      <c r="F29" s="20" t="s">
        <v>681</v>
      </c>
      <c r="G29" s="21">
        <v>380</v>
      </c>
      <c r="H29" s="21">
        <v>0</v>
      </c>
      <c r="I29" s="21">
        <v>100</v>
      </c>
      <c r="J29" s="21">
        <v>100</v>
      </c>
      <c r="K29" s="21">
        <v>50</v>
      </c>
      <c r="L29" s="73">
        <v>0</v>
      </c>
      <c r="M29" s="21"/>
      <c r="N29" s="21"/>
      <c r="O29" s="22"/>
      <c r="P29" s="13" t="str">
        <f t="shared" si="0"/>
        <v>-</v>
      </c>
      <c r="Q29" s="14">
        <f t="shared" si="2"/>
        <v>0</v>
      </c>
      <c r="R29" s="2"/>
      <c r="T29" s="15"/>
    </row>
    <row r="30" spans="2:20" ht="48" customHeight="1" thickBot="1" x14ac:dyDescent="0.25">
      <c r="B30" s="43"/>
      <c r="C30" s="53"/>
      <c r="D30" s="119"/>
      <c r="E30" s="20" t="s">
        <v>682</v>
      </c>
      <c r="F30" s="20" t="s">
        <v>683</v>
      </c>
      <c r="G30" s="21">
        <v>2550</v>
      </c>
      <c r="H30" s="21">
        <v>15</v>
      </c>
      <c r="I30" s="21">
        <v>15</v>
      </c>
      <c r="J30" s="21">
        <v>10</v>
      </c>
      <c r="K30" s="21">
        <v>10</v>
      </c>
      <c r="L30" s="73">
        <v>0</v>
      </c>
      <c r="M30" s="21"/>
      <c r="N30" s="21"/>
      <c r="O30" s="22"/>
      <c r="P30" s="13">
        <f t="shared" si="0"/>
        <v>0</v>
      </c>
      <c r="Q30" s="14">
        <f t="shared" si="2"/>
        <v>0</v>
      </c>
      <c r="R30" s="2"/>
      <c r="T30" s="15"/>
    </row>
    <row r="31" spans="2:20" ht="48" customHeight="1" thickBot="1" x14ac:dyDescent="0.25">
      <c r="B31" s="43"/>
      <c r="C31" s="53"/>
      <c r="D31" s="119"/>
      <c r="E31" s="20" t="s">
        <v>684</v>
      </c>
      <c r="F31" s="20" t="s">
        <v>685</v>
      </c>
      <c r="G31" s="21">
        <v>5.5</v>
      </c>
      <c r="H31" s="21">
        <v>0</v>
      </c>
      <c r="I31" s="21">
        <v>0.5</v>
      </c>
      <c r="J31" s="21">
        <v>0.3</v>
      </c>
      <c r="K31" s="21">
        <v>0.2</v>
      </c>
      <c r="L31" s="73">
        <v>0</v>
      </c>
      <c r="M31" s="21"/>
      <c r="N31" s="21"/>
      <c r="O31" s="22"/>
      <c r="P31" s="13" t="str">
        <f t="shared" si="0"/>
        <v>-</v>
      </c>
      <c r="Q31" s="14">
        <f t="shared" si="2"/>
        <v>0</v>
      </c>
      <c r="R31" s="2"/>
      <c r="T31" s="15"/>
    </row>
    <row r="32" spans="2:20" ht="48" customHeight="1" thickBot="1" x14ac:dyDescent="0.25">
      <c r="B32" s="43"/>
      <c r="C32" s="53"/>
      <c r="D32" s="119"/>
      <c r="E32" s="20" t="s">
        <v>686</v>
      </c>
      <c r="F32" s="20" t="s">
        <v>687</v>
      </c>
      <c r="G32" s="21">
        <v>2</v>
      </c>
      <c r="H32" s="21">
        <v>0</v>
      </c>
      <c r="I32" s="21">
        <v>0</v>
      </c>
      <c r="J32" s="21">
        <v>1</v>
      </c>
      <c r="K32" s="21">
        <v>0</v>
      </c>
      <c r="L32" s="73">
        <v>0</v>
      </c>
      <c r="M32" s="21"/>
      <c r="N32" s="21"/>
      <c r="O32" s="22"/>
      <c r="P32" s="13" t="str">
        <f t="shared" si="0"/>
        <v>-</v>
      </c>
      <c r="Q32" s="14">
        <f t="shared" si="2"/>
        <v>0</v>
      </c>
      <c r="R32" s="2"/>
      <c r="T32" s="15"/>
    </row>
    <row r="33" spans="2:20" ht="48" customHeight="1" thickBot="1" x14ac:dyDescent="0.25">
      <c r="B33" s="43"/>
      <c r="C33" s="53"/>
      <c r="D33" s="119"/>
      <c r="E33" s="20" t="s">
        <v>688</v>
      </c>
      <c r="F33" s="20" t="s">
        <v>689</v>
      </c>
      <c r="G33" s="21">
        <v>0.8</v>
      </c>
      <c r="H33" s="21">
        <v>7.4999999999999997E-3</v>
      </c>
      <c r="I33" s="21">
        <v>7.4999999999999997E-3</v>
      </c>
      <c r="J33" s="21">
        <v>7.4999999999999997E-3</v>
      </c>
      <c r="K33" s="21">
        <v>7.4999999999999997E-3</v>
      </c>
      <c r="L33" s="73">
        <v>0</v>
      </c>
      <c r="M33" s="21"/>
      <c r="N33" s="21"/>
      <c r="O33" s="22"/>
      <c r="P33" s="13">
        <f t="shared" si="0"/>
        <v>0</v>
      </c>
      <c r="Q33" s="14">
        <f t="shared" si="2"/>
        <v>0</v>
      </c>
      <c r="R33" s="2"/>
      <c r="T33" s="15"/>
    </row>
    <row r="34" spans="2:20" ht="48" customHeight="1" thickBot="1" x14ac:dyDescent="0.25">
      <c r="B34" s="43"/>
      <c r="C34" s="53"/>
      <c r="D34" s="119"/>
      <c r="E34" s="20" t="s">
        <v>690</v>
      </c>
      <c r="F34" s="20" t="s">
        <v>691</v>
      </c>
      <c r="G34" s="21">
        <v>1</v>
      </c>
      <c r="H34" s="21">
        <v>0</v>
      </c>
      <c r="I34" s="21">
        <v>0</v>
      </c>
      <c r="J34" s="21">
        <v>0</v>
      </c>
      <c r="K34" s="21">
        <v>1</v>
      </c>
      <c r="L34" s="73">
        <v>0</v>
      </c>
      <c r="M34" s="21"/>
      <c r="N34" s="21"/>
      <c r="O34" s="22"/>
      <c r="P34" s="13" t="str">
        <f t="shared" si="0"/>
        <v>-</v>
      </c>
      <c r="Q34" s="14">
        <f t="shared" si="2"/>
        <v>0</v>
      </c>
      <c r="R34" s="2"/>
      <c r="T34" s="15"/>
    </row>
    <row r="35" spans="2:20" ht="48" customHeight="1" thickBot="1" x14ac:dyDescent="0.25">
      <c r="B35" s="43"/>
      <c r="C35" s="53"/>
      <c r="D35" s="119"/>
      <c r="E35" s="20" t="s">
        <v>692</v>
      </c>
      <c r="F35" s="20" t="s">
        <v>693</v>
      </c>
      <c r="G35" s="21">
        <v>0.4</v>
      </c>
      <c r="H35" s="21">
        <v>0.02</v>
      </c>
      <c r="I35" s="21">
        <v>0.04</v>
      </c>
      <c r="J35" s="21">
        <v>0.04</v>
      </c>
      <c r="K35" s="21">
        <v>0</v>
      </c>
      <c r="L35" s="73">
        <v>0</v>
      </c>
      <c r="M35" s="21"/>
      <c r="N35" s="21"/>
      <c r="O35" s="22"/>
      <c r="P35" s="13">
        <f t="shared" si="0"/>
        <v>0</v>
      </c>
      <c r="Q35" s="14">
        <f t="shared" si="2"/>
        <v>0</v>
      </c>
      <c r="R35" s="2"/>
      <c r="T35" s="15"/>
    </row>
    <row r="36" spans="2:20" ht="48" customHeight="1" thickBot="1" x14ac:dyDescent="0.25">
      <c r="B36" s="43"/>
      <c r="C36" s="53"/>
      <c r="D36" s="119"/>
      <c r="E36" s="20" t="s">
        <v>694</v>
      </c>
      <c r="F36" s="20" t="s">
        <v>695</v>
      </c>
      <c r="G36" s="21">
        <v>0.99</v>
      </c>
      <c r="H36" s="21">
        <v>0.99</v>
      </c>
      <c r="I36" s="21">
        <v>0.99</v>
      </c>
      <c r="J36" s="21">
        <v>0.99</v>
      </c>
      <c r="K36" s="21">
        <v>0.99</v>
      </c>
      <c r="L36" s="73">
        <v>0</v>
      </c>
      <c r="M36" s="21"/>
      <c r="N36" s="21"/>
      <c r="O36" s="22"/>
      <c r="P36" s="13">
        <f t="shared" ref="P36:P64" si="3">IF(H36=0,"-",IF((L36/H36)&lt;=1,(L36/H36),1))</f>
        <v>0</v>
      </c>
      <c r="Q36" s="14">
        <f t="shared" si="2"/>
        <v>0</v>
      </c>
      <c r="R36" s="2"/>
      <c r="T36" s="15"/>
    </row>
    <row r="37" spans="2:20" ht="48" customHeight="1" thickBot="1" x14ac:dyDescent="0.25">
      <c r="B37" s="43"/>
      <c r="C37" s="53"/>
      <c r="D37" s="119"/>
      <c r="E37" s="20" t="s">
        <v>696</v>
      </c>
      <c r="F37" s="20" t="s">
        <v>697</v>
      </c>
      <c r="G37" s="21">
        <v>22208</v>
      </c>
      <c r="H37" s="21">
        <v>100</v>
      </c>
      <c r="I37" s="21">
        <v>400</v>
      </c>
      <c r="J37" s="21">
        <v>100</v>
      </c>
      <c r="K37" s="21">
        <v>100</v>
      </c>
      <c r="L37" s="77">
        <v>23290</v>
      </c>
      <c r="M37" s="21"/>
      <c r="N37" s="21"/>
      <c r="O37" s="22"/>
      <c r="P37" s="13">
        <f t="shared" si="3"/>
        <v>1</v>
      </c>
      <c r="Q37" s="14">
        <f t="shared" si="2"/>
        <v>1</v>
      </c>
      <c r="R37" s="2"/>
      <c r="T37" s="15"/>
    </row>
    <row r="38" spans="2:20" ht="48" customHeight="1" thickBot="1" x14ac:dyDescent="0.25">
      <c r="B38" s="43"/>
      <c r="C38" s="53"/>
      <c r="D38" s="119"/>
      <c r="E38" s="20" t="s">
        <v>698</v>
      </c>
      <c r="F38" s="20" t="s">
        <v>697</v>
      </c>
      <c r="G38" s="21">
        <v>7822</v>
      </c>
      <c r="H38" s="21">
        <v>104</v>
      </c>
      <c r="I38" s="21">
        <v>800</v>
      </c>
      <c r="J38" s="21">
        <v>200</v>
      </c>
      <c r="K38" s="21">
        <v>200</v>
      </c>
      <c r="L38" s="77">
        <v>6134</v>
      </c>
      <c r="M38" s="21"/>
      <c r="N38" s="21"/>
      <c r="O38" s="22"/>
      <c r="P38" s="13">
        <f t="shared" si="3"/>
        <v>1</v>
      </c>
      <c r="Q38" s="14">
        <f t="shared" si="2"/>
        <v>0.78419841472769114</v>
      </c>
      <c r="R38" s="2"/>
      <c r="T38" s="15"/>
    </row>
    <row r="39" spans="2:20" ht="48" customHeight="1" thickBot="1" x14ac:dyDescent="0.25">
      <c r="B39" s="43"/>
      <c r="C39" s="53"/>
      <c r="D39" s="119"/>
      <c r="E39" s="20" t="s">
        <v>699</v>
      </c>
      <c r="F39" s="20" t="s">
        <v>700</v>
      </c>
      <c r="G39" s="21">
        <v>18277</v>
      </c>
      <c r="H39" s="21">
        <v>222</v>
      </c>
      <c r="I39" s="21">
        <v>3000</v>
      </c>
      <c r="J39" s="21">
        <v>1000</v>
      </c>
      <c r="K39" s="21">
        <v>1000</v>
      </c>
      <c r="L39" s="73">
        <v>0</v>
      </c>
      <c r="M39" s="21"/>
      <c r="N39" s="21"/>
      <c r="O39" s="22"/>
      <c r="P39" s="13">
        <f t="shared" si="3"/>
        <v>0</v>
      </c>
      <c r="Q39" s="14">
        <f t="shared" si="2"/>
        <v>0</v>
      </c>
      <c r="R39" s="2"/>
      <c r="T39" s="15"/>
    </row>
    <row r="40" spans="2:20" ht="48" customHeight="1" thickBot="1" x14ac:dyDescent="0.25">
      <c r="B40" s="43"/>
      <c r="C40" s="53"/>
      <c r="D40" s="119"/>
      <c r="E40" s="20" t="s">
        <v>701</v>
      </c>
      <c r="F40" s="20" t="s">
        <v>702</v>
      </c>
      <c r="G40" s="21">
        <v>740</v>
      </c>
      <c r="H40" s="21">
        <v>50</v>
      </c>
      <c r="I40" s="21">
        <v>50</v>
      </c>
      <c r="J40" s="21">
        <v>50</v>
      </c>
      <c r="K40" s="21">
        <v>50</v>
      </c>
      <c r="L40" s="73">
        <v>46</v>
      </c>
      <c r="M40" s="21"/>
      <c r="N40" s="21"/>
      <c r="O40" s="22"/>
      <c r="P40" s="13">
        <f t="shared" si="3"/>
        <v>0.92</v>
      </c>
      <c r="Q40" s="14">
        <f t="shared" si="2"/>
        <v>6.2162162162162166E-2</v>
      </c>
      <c r="R40" s="2"/>
      <c r="T40" s="15"/>
    </row>
    <row r="41" spans="2:20" ht="48" customHeight="1" thickBot="1" x14ac:dyDescent="0.25">
      <c r="B41" s="43"/>
      <c r="C41" s="53"/>
      <c r="D41" s="119"/>
      <c r="E41" s="20" t="s">
        <v>703</v>
      </c>
      <c r="F41" s="20" t="s">
        <v>704</v>
      </c>
      <c r="G41" s="21">
        <v>1</v>
      </c>
      <c r="H41" s="21">
        <v>0</v>
      </c>
      <c r="I41" s="21">
        <v>0</v>
      </c>
      <c r="J41" s="21">
        <v>0</v>
      </c>
      <c r="K41" s="21">
        <v>1</v>
      </c>
      <c r="L41" s="73">
        <v>0</v>
      </c>
      <c r="M41" s="21"/>
      <c r="N41" s="21"/>
      <c r="O41" s="22"/>
      <c r="P41" s="13" t="str">
        <f t="shared" si="3"/>
        <v>-</v>
      </c>
      <c r="Q41" s="14">
        <f t="shared" si="2"/>
        <v>0</v>
      </c>
      <c r="R41" s="2"/>
      <c r="T41" s="15"/>
    </row>
    <row r="42" spans="2:20" ht="48" customHeight="1" thickBot="1" x14ac:dyDescent="0.25">
      <c r="B42" s="43"/>
      <c r="C42" s="53"/>
      <c r="D42" s="119"/>
      <c r="E42" s="20" t="s">
        <v>705</v>
      </c>
      <c r="F42" s="20" t="s">
        <v>706</v>
      </c>
      <c r="G42" s="21">
        <v>0.1</v>
      </c>
      <c r="H42" s="21">
        <v>0</v>
      </c>
      <c r="I42" s="21">
        <v>0</v>
      </c>
      <c r="J42" s="21">
        <v>0.05</v>
      </c>
      <c r="K42" s="21">
        <v>0.05</v>
      </c>
      <c r="L42" s="73">
        <v>0</v>
      </c>
      <c r="M42" s="21"/>
      <c r="N42" s="21"/>
      <c r="O42" s="22"/>
      <c r="P42" s="13" t="str">
        <f t="shared" si="3"/>
        <v>-</v>
      </c>
      <c r="Q42" s="14">
        <f t="shared" si="2"/>
        <v>0</v>
      </c>
      <c r="R42" s="2"/>
      <c r="T42" s="15"/>
    </row>
    <row r="43" spans="2:20" ht="48" customHeight="1" thickBot="1" x14ac:dyDescent="0.25">
      <c r="B43" s="43"/>
      <c r="C43" s="53"/>
      <c r="D43" s="120"/>
      <c r="E43" s="20" t="s">
        <v>707</v>
      </c>
      <c r="F43" s="20" t="s">
        <v>708</v>
      </c>
      <c r="G43" s="21">
        <v>1</v>
      </c>
      <c r="H43" s="21">
        <v>0</v>
      </c>
      <c r="I43" s="21">
        <v>0</v>
      </c>
      <c r="J43" s="21">
        <v>1</v>
      </c>
      <c r="K43" s="21">
        <v>0</v>
      </c>
      <c r="L43" s="73">
        <v>0</v>
      </c>
      <c r="M43" s="21"/>
      <c r="N43" s="21"/>
      <c r="O43" s="22"/>
      <c r="P43" s="13" t="str">
        <f t="shared" si="3"/>
        <v>-</v>
      </c>
      <c r="Q43" s="14">
        <f t="shared" si="2"/>
        <v>0</v>
      </c>
      <c r="R43" s="2"/>
      <c r="T43" s="15"/>
    </row>
    <row r="44" spans="2:20" ht="30.75" thickBot="1" x14ac:dyDescent="0.25">
      <c r="B44" s="43"/>
      <c r="C44" s="53"/>
      <c r="D44" s="121" t="s">
        <v>752</v>
      </c>
      <c r="E44" s="20" t="s">
        <v>709</v>
      </c>
      <c r="F44" s="20" t="s">
        <v>710</v>
      </c>
      <c r="G44" s="21">
        <v>1</v>
      </c>
      <c r="H44" s="21">
        <v>1</v>
      </c>
      <c r="I44" s="21">
        <v>1</v>
      </c>
      <c r="J44" s="21">
        <v>1</v>
      </c>
      <c r="K44" s="21">
        <v>1</v>
      </c>
      <c r="L44" s="73">
        <v>4</v>
      </c>
      <c r="M44" s="21"/>
      <c r="N44" s="21"/>
      <c r="O44" s="22"/>
      <c r="P44" s="13">
        <f t="shared" si="3"/>
        <v>1</v>
      </c>
      <c r="Q44" s="14">
        <f t="shared" si="2"/>
        <v>1</v>
      </c>
      <c r="R44" s="2"/>
      <c r="T44" s="15"/>
    </row>
    <row r="45" spans="2:20" ht="45.75" thickBot="1" x14ac:dyDescent="0.25">
      <c r="B45" s="43"/>
      <c r="C45" s="53"/>
      <c r="D45" s="120"/>
      <c r="E45" s="20" t="s">
        <v>711</v>
      </c>
      <c r="F45" s="20" t="s">
        <v>712</v>
      </c>
      <c r="G45" s="21">
        <v>2</v>
      </c>
      <c r="H45" s="21">
        <v>0</v>
      </c>
      <c r="I45" s="21">
        <v>0</v>
      </c>
      <c r="J45" s="21">
        <v>1</v>
      </c>
      <c r="K45" s="21">
        <v>1</v>
      </c>
      <c r="L45" s="73">
        <v>0</v>
      </c>
      <c r="M45" s="21"/>
      <c r="N45" s="21"/>
      <c r="O45" s="22"/>
      <c r="P45" s="13" t="str">
        <f t="shared" si="3"/>
        <v>-</v>
      </c>
      <c r="Q45" s="14">
        <f t="shared" si="2"/>
        <v>0</v>
      </c>
      <c r="R45" s="2"/>
      <c r="T45" s="15"/>
    </row>
    <row r="46" spans="2:20" ht="30.75" thickBot="1" x14ac:dyDescent="0.25">
      <c r="B46" s="43"/>
      <c r="C46" s="53"/>
      <c r="D46" s="121" t="s">
        <v>753</v>
      </c>
      <c r="E46" s="20" t="s">
        <v>713</v>
      </c>
      <c r="F46" s="20" t="s">
        <v>714</v>
      </c>
      <c r="G46" s="21">
        <v>1</v>
      </c>
      <c r="H46" s="21">
        <v>0.2</v>
      </c>
      <c r="I46" s="21">
        <v>0.2</v>
      </c>
      <c r="J46" s="21">
        <v>0.3</v>
      </c>
      <c r="K46" s="21">
        <v>0.3</v>
      </c>
      <c r="L46" s="73">
        <v>0</v>
      </c>
      <c r="M46" s="21"/>
      <c r="N46" s="21"/>
      <c r="O46" s="22"/>
      <c r="P46" s="13">
        <f t="shared" si="3"/>
        <v>0</v>
      </c>
      <c r="Q46" s="14">
        <f t="shared" si="2"/>
        <v>0</v>
      </c>
      <c r="R46" s="2"/>
      <c r="T46" s="15"/>
    </row>
    <row r="47" spans="2:20" ht="45.75" thickBot="1" x14ac:dyDescent="0.25">
      <c r="B47" s="43"/>
      <c r="C47" s="53"/>
      <c r="D47" s="119"/>
      <c r="E47" s="20" t="s">
        <v>715</v>
      </c>
      <c r="F47" s="20" t="s">
        <v>716</v>
      </c>
      <c r="G47" s="21">
        <v>2</v>
      </c>
      <c r="H47" s="21">
        <v>0</v>
      </c>
      <c r="I47" s="21">
        <v>1</v>
      </c>
      <c r="J47" s="21">
        <v>1</v>
      </c>
      <c r="K47" s="21">
        <v>0</v>
      </c>
      <c r="L47" s="73">
        <v>0</v>
      </c>
      <c r="M47" s="21"/>
      <c r="N47" s="21"/>
      <c r="O47" s="22"/>
      <c r="P47" s="13" t="str">
        <f t="shared" si="3"/>
        <v>-</v>
      </c>
      <c r="Q47" s="14">
        <f t="shared" si="2"/>
        <v>0</v>
      </c>
      <c r="R47" s="2"/>
      <c r="T47" s="15"/>
    </row>
    <row r="48" spans="2:20" ht="45.75" thickBot="1" x14ac:dyDescent="0.25">
      <c r="B48" s="43"/>
      <c r="C48" s="53"/>
      <c r="D48" s="119"/>
      <c r="E48" s="20" t="s">
        <v>717</v>
      </c>
      <c r="F48" s="20" t="s">
        <v>718</v>
      </c>
      <c r="G48" s="21">
        <v>8046</v>
      </c>
      <c r="H48" s="21">
        <v>50</v>
      </c>
      <c r="I48" s="21">
        <v>150</v>
      </c>
      <c r="J48" s="21">
        <v>150</v>
      </c>
      <c r="K48" s="21">
        <v>150</v>
      </c>
      <c r="L48" s="73">
        <v>2520</v>
      </c>
      <c r="M48" s="21"/>
      <c r="N48" s="21"/>
      <c r="O48" s="22"/>
      <c r="P48" s="13">
        <f t="shared" si="3"/>
        <v>1</v>
      </c>
      <c r="Q48" s="14">
        <f t="shared" si="2"/>
        <v>0.31319910514541388</v>
      </c>
      <c r="R48" s="2"/>
      <c r="T48" s="15"/>
    </row>
    <row r="49" spans="2:20" ht="30.75" thickBot="1" x14ac:dyDescent="0.25">
      <c r="B49" s="43"/>
      <c r="C49" s="53"/>
      <c r="D49" s="119"/>
      <c r="E49" s="20" t="s">
        <v>719</v>
      </c>
      <c r="F49" s="20" t="s">
        <v>720</v>
      </c>
      <c r="G49" s="21">
        <v>75</v>
      </c>
      <c r="H49" s="21">
        <v>1</v>
      </c>
      <c r="I49" s="21">
        <v>3</v>
      </c>
      <c r="J49" s="21">
        <v>3</v>
      </c>
      <c r="K49" s="21">
        <v>3</v>
      </c>
      <c r="L49" s="73">
        <v>7</v>
      </c>
      <c r="M49" s="21"/>
      <c r="N49" s="21"/>
      <c r="O49" s="22"/>
      <c r="P49" s="13">
        <f t="shared" si="3"/>
        <v>1</v>
      </c>
      <c r="Q49" s="14">
        <f t="shared" si="2"/>
        <v>9.3333333333333338E-2</v>
      </c>
      <c r="R49" s="2"/>
      <c r="T49" s="15"/>
    </row>
    <row r="50" spans="2:20" ht="30.75" thickBot="1" x14ac:dyDescent="0.25">
      <c r="B50" s="43"/>
      <c r="C50" s="53"/>
      <c r="D50" s="119"/>
      <c r="E50" s="20" t="s">
        <v>721</v>
      </c>
      <c r="F50" s="20" t="s">
        <v>722</v>
      </c>
      <c r="G50" s="21">
        <v>6</v>
      </c>
      <c r="H50" s="21">
        <v>1</v>
      </c>
      <c r="I50" s="21">
        <v>0</v>
      </c>
      <c r="J50" s="21">
        <v>1</v>
      </c>
      <c r="K50" s="21">
        <v>0</v>
      </c>
      <c r="L50" s="73">
        <v>4</v>
      </c>
      <c r="M50" s="21"/>
      <c r="N50" s="21"/>
      <c r="O50" s="22"/>
      <c r="P50" s="13">
        <f t="shared" si="3"/>
        <v>1</v>
      </c>
      <c r="Q50" s="14">
        <f t="shared" si="2"/>
        <v>0.66666666666666663</v>
      </c>
      <c r="R50" s="2"/>
      <c r="T50" s="15"/>
    </row>
    <row r="51" spans="2:20" ht="30.75" thickBot="1" x14ac:dyDescent="0.25">
      <c r="B51" s="43"/>
      <c r="C51" s="53"/>
      <c r="D51" s="119"/>
      <c r="E51" s="20" t="s">
        <v>723</v>
      </c>
      <c r="F51" s="20" t="s">
        <v>724</v>
      </c>
      <c r="G51" s="21">
        <v>1</v>
      </c>
      <c r="H51" s="21">
        <v>0</v>
      </c>
      <c r="I51" s="21">
        <v>1</v>
      </c>
      <c r="J51" s="21">
        <v>0</v>
      </c>
      <c r="K51" s="21">
        <v>0</v>
      </c>
      <c r="L51" s="73">
        <v>0</v>
      </c>
      <c r="M51" s="21"/>
      <c r="N51" s="21"/>
      <c r="O51" s="22"/>
      <c r="P51" s="13" t="str">
        <f t="shared" si="3"/>
        <v>-</v>
      </c>
      <c r="Q51" s="14">
        <f t="shared" si="2"/>
        <v>0</v>
      </c>
      <c r="R51" s="2"/>
      <c r="T51" s="15"/>
    </row>
    <row r="52" spans="2:20" ht="60.75" thickBot="1" x14ac:dyDescent="0.25">
      <c r="B52" s="43"/>
      <c r="C52" s="53"/>
      <c r="D52" s="120"/>
      <c r="E52" s="20" t="s">
        <v>725</v>
      </c>
      <c r="F52" s="20" t="s">
        <v>726</v>
      </c>
      <c r="G52" s="21">
        <v>1</v>
      </c>
      <c r="H52" s="21">
        <v>0.1</v>
      </c>
      <c r="I52" s="21">
        <v>0.3</v>
      </c>
      <c r="J52" s="21">
        <v>0.3</v>
      </c>
      <c r="K52" s="21">
        <v>0.3</v>
      </c>
      <c r="L52" s="73">
        <v>1</v>
      </c>
      <c r="M52" s="21"/>
      <c r="N52" s="21"/>
      <c r="O52" s="22"/>
      <c r="P52" s="13">
        <f t="shared" si="3"/>
        <v>1</v>
      </c>
      <c r="Q52" s="14">
        <f t="shared" si="2"/>
        <v>1</v>
      </c>
      <c r="R52" s="2"/>
      <c r="T52" s="15"/>
    </row>
    <row r="53" spans="2:20" ht="32.25" customHeight="1" thickBot="1" x14ac:dyDescent="0.25">
      <c r="B53" s="43"/>
      <c r="C53" s="53"/>
      <c r="D53" s="121" t="s">
        <v>754</v>
      </c>
      <c r="E53" s="20" t="s">
        <v>727</v>
      </c>
      <c r="F53" s="20" t="s">
        <v>728</v>
      </c>
      <c r="G53" s="21">
        <v>187</v>
      </c>
      <c r="H53" s="21">
        <v>0</v>
      </c>
      <c r="I53" s="21">
        <v>1.5</v>
      </c>
      <c r="J53" s="21">
        <v>2</v>
      </c>
      <c r="K53" s="21">
        <v>1.5</v>
      </c>
      <c r="L53" s="73">
        <v>0</v>
      </c>
      <c r="M53" s="21"/>
      <c r="N53" s="21"/>
      <c r="O53" s="22"/>
      <c r="P53" s="13" t="str">
        <f t="shared" si="3"/>
        <v>-</v>
      </c>
      <c r="Q53" s="14">
        <f t="shared" si="2"/>
        <v>0</v>
      </c>
      <c r="R53" s="2"/>
      <c r="T53" s="15"/>
    </row>
    <row r="54" spans="2:20" ht="32.25" customHeight="1" thickBot="1" x14ac:dyDescent="0.25">
      <c r="B54" s="43"/>
      <c r="C54" s="53"/>
      <c r="D54" s="119"/>
      <c r="E54" s="20" t="s">
        <v>729</v>
      </c>
      <c r="F54" s="20" t="s">
        <v>730</v>
      </c>
      <c r="G54" s="21">
        <v>388</v>
      </c>
      <c r="H54" s="21">
        <v>0.5</v>
      </c>
      <c r="I54" s="21">
        <v>7</v>
      </c>
      <c r="J54" s="21">
        <v>10</v>
      </c>
      <c r="K54" s="21">
        <v>7.5</v>
      </c>
      <c r="L54" s="73">
        <v>1.79</v>
      </c>
      <c r="M54" s="21"/>
      <c r="N54" s="21"/>
      <c r="O54" s="22"/>
      <c r="P54" s="13">
        <f t="shared" si="3"/>
        <v>1</v>
      </c>
      <c r="Q54" s="14">
        <f t="shared" si="2"/>
        <v>4.6134020618556698E-3</v>
      </c>
      <c r="R54" s="2"/>
      <c r="T54" s="15"/>
    </row>
    <row r="55" spans="2:20" ht="32.25" customHeight="1" thickBot="1" x14ac:dyDescent="0.25">
      <c r="B55" s="43"/>
      <c r="C55" s="53"/>
      <c r="D55" s="119"/>
      <c r="E55" s="20" t="s">
        <v>731</v>
      </c>
      <c r="F55" s="20" t="s">
        <v>732</v>
      </c>
      <c r="G55" s="21">
        <v>67</v>
      </c>
      <c r="H55" s="21">
        <v>0.6</v>
      </c>
      <c r="I55" s="21">
        <v>1</v>
      </c>
      <c r="J55" s="21">
        <v>1.4</v>
      </c>
      <c r="K55" s="21">
        <v>1</v>
      </c>
      <c r="L55" s="73">
        <v>1.84</v>
      </c>
      <c r="M55" s="21"/>
      <c r="N55" s="21"/>
      <c r="O55" s="22"/>
      <c r="P55" s="13">
        <f t="shared" si="3"/>
        <v>1</v>
      </c>
      <c r="Q55" s="14">
        <f t="shared" si="2"/>
        <v>2.746268656716418E-2</v>
      </c>
      <c r="R55" s="2"/>
      <c r="T55" s="15"/>
    </row>
    <row r="56" spans="2:20" ht="60.75" thickBot="1" x14ac:dyDescent="0.25">
      <c r="B56" s="43"/>
      <c r="C56" s="53"/>
      <c r="D56" s="119"/>
      <c r="E56" s="20" t="s">
        <v>733</v>
      </c>
      <c r="F56" s="20" t="s">
        <v>734</v>
      </c>
      <c r="G56" s="21">
        <v>1</v>
      </c>
      <c r="H56" s="21">
        <v>0</v>
      </c>
      <c r="I56" s="21">
        <v>0.25</v>
      </c>
      <c r="J56" s="21">
        <v>0.5</v>
      </c>
      <c r="K56" s="21">
        <v>0.25</v>
      </c>
      <c r="L56" s="73">
        <v>0</v>
      </c>
      <c r="M56" s="21"/>
      <c r="N56" s="21"/>
      <c r="O56" s="22"/>
      <c r="P56" s="13" t="str">
        <f t="shared" si="3"/>
        <v>-</v>
      </c>
      <c r="Q56" s="14">
        <f t="shared" si="2"/>
        <v>0</v>
      </c>
      <c r="R56" s="2"/>
      <c r="T56" s="15"/>
    </row>
    <row r="57" spans="2:20" ht="32.25" customHeight="1" thickBot="1" x14ac:dyDescent="0.25">
      <c r="B57" s="43"/>
      <c r="C57" s="53"/>
      <c r="D57" s="119"/>
      <c r="E57" s="20" t="s">
        <v>735</v>
      </c>
      <c r="F57" s="20" t="s">
        <v>736</v>
      </c>
      <c r="G57" s="21">
        <v>7</v>
      </c>
      <c r="H57" s="21">
        <v>0</v>
      </c>
      <c r="I57" s="21">
        <v>1</v>
      </c>
      <c r="J57" s="21">
        <v>0</v>
      </c>
      <c r="K57" s="21">
        <v>1</v>
      </c>
      <c r="L57" s="73">
        <v>0</v>
      </c>
      <c r="M57" s="21"/>
      <c r="N57" s="21"/>
      <c r="O57" s="22"/>
      <c r="P57" s="13" t="str">
        <f t="shared" si="3"/>
        <v>-</v>
      </c>
      <c r="Q57" s="14">
        <f t="shared" si="2"/>
        <v>0</v>
      </c>
      <c r="R57" s="2"/>
      <c r="T57" s="15"/>
    </row>
    <row r="58" spans="2:20" ht="32.25" customHeight="1" thickBot="1" x14ac:dyDescent="0.25">
      <c r="B58" s="43"/>
      <c r="C58" s="53"/>
      <c r="D58" s="119"/>
      <c r="E58" s="20" t="s">
        <v>737</v>
      </c>
      <c r="F58" s="20" t="s">
        <v>738</v>
      </c>
      <c r="G58" s="21">
        <v>1</v>
      </c>
      <c r="H58" s="21">
        <v>0</v>
      </c>
      <c r="I58" s="21">
        <v>0</v>
      </c>
      <c r="J58" s="21">
        <v>0</v>
      </c>
      <c r="K58" s="21">
        <v>1</v>
      </c>
      <c r="L58" s="73">
        <v>0</v>
      </c>
      <c r="M58" s="21"/>
      <c r="N58" s="21"/>
      <c r="O58" s="22"/>
      <c r="P58" s="13" t="str">
        <f t="shared" si="3"/>
        <v>-</v>
      </c>
      <c r="Q58" s="14">
        <f t="shared" si="2"/>
        <v>0</v>
      </c>
      <c r="T58" s="15"/>
    </row>
    <row r="59" spans="2:20" ht="57" customHeight="1" thickBot="1" x14ac:dyDescent="0.25">
      <c r="B59" s="43"/>
      <c r="C59" s="53"/>
      <c r="D59" s="120"/>
      <c r="E59" s="20" t="s">
        <v>739</v>
      </c>
      <c r="F59" s="20" t="s">
        <v>740</v>
      </c>
      <c r="G59" s="21">
        <v>780</v>
      </c>
      <c r="H59" s="21">
        <v>20</v>
      </c>
      <c r="I59" s="21">
        <v>60</v>
      </c>
      <c r="J59" s="21">
        <v>60</v>
      </c>
      <c r="K59" s="21">
        <v>60</v>
      </c>
      <c r="L59" s="73">
        <v>59</v>
      </c>
      <c r="M59" s="21"/>
      <c r="N59" s="21"/>
      <c r="O59" s="22"/>
      <c r="P59" s="13">
        <f t="shared" si="3"/>
        <v>1</v>
      </c>
      <c r="Q59" s="14">
        <f t="shared" si="2"/>
        <v>7.5641025641025636E-2</v>
      </c>
      <c r="T59" s="15"/>
    </row>
    <row r="60" spans="2:20" ht="32.25" customHeight="1" thickBot="1" x14ac:dyDescent="0.25">
      <c r="B60" s="43"/>
      <c r="C60" s="53"/>
      <c r="D60" s="121" t="s">
        <v>755</v>
      </c>
      <c r="E60" s="20" t="s">
        <v>741</v>
      </c>
      <c r="F60" s="20" t="s">
        <v>742</v>
      </c>
      <c r="G60" s="21">
        <v>5</v>
      </c>
      <c r="H60" s="21">
        <v>0</v>
      </c>
      <c r="I60" s="21">
        <v>1</v>
      </c>
      <c r="J60" s="21">
        <v>2</v>
      </c>
      <c r="K60" s="21">
        <v>2</v>
      </c>
      <c r="L60" s="73">
        <v>0</v>
      </c>
      <c r="M60" s="21"/>
      <c r="N60" s="21"/>
      <c r="O60" s="22"/>
      <c r="P60" s="13" t="str">
        <f t="shared" si="3"/>
        <v>-</v>
      </c>
      <c r="Q60" s="14">
        <f t="shared" si="2"/>
        <v>0</v>
      </c>
      <c r="T60" s="15"/>
    </row>
    <row r="61" spans="2:20" ht="45.75" thickBot="1" x14ac:dyDescent="0.25">
      <c r="B61" s="43"/>
      <c r="C61" s="53"/>
      <c r="D61" s="119"/>
      <c r="E61" s="20" t="s">
        <v>743</v>
      </c>
      <c r="F61" s="20" t="s">
        <v>744</v>
      </c>
      <c r="G61" s="21">
        <v>5</v>
      </c>
      <c r="H61" s="21">
        <v>0</v>
      </c>
      <c r="I61" s="21">
        <v>1</v>
      </c>
      <c r="J61" s="21">
        <v>2</v>
      </c>
      <c r="K61" s="21">
        <v>2</v>
      </c>
      <c r="L61" s="73">
        <v>0</v>
      </c>
      <c r="M61" s="21"/>
      <c r="N61" s="21"/>
      <c r="O61" s="22"/>
      <c r="P61" s="13" t="str">
        <f t="shared" si="3"/>
        <v>-</v>
      </c>
      <c r="Q61" s="14">
        <f t="shared" si="2"/>
        <v>0</v>
      </c>
      <c r="T61" s="15"/>
    </row>
    <row r="62" spans="2:20" ht="32.25" customHeight="1" thickBot="1" x14ac:dyDescent="0.25">
      <c r="B62" s="43"/>
      <c r="C62" s="53"/>
      <c r="D62" s="119"/>
      <c r="E62" s="20" t="s">
        <v>745</v>
      </c>
      <c r="F62" s="20" t="s">
        <v>746</v>
      </c>
      <c r="G62" s="21">
        <v>9</v>
      </c>
      <c r="H62" s="21">
        <v>0</v>
      </c>
      <c r="I62" s="21">
        <v>2</v>
      </c>
      <c r="J62" s="21">
        <v>1</v>
      </c>
      <c r="K62" s="21">
        <v>0</v>
      </c>
      <c r="L62" s="73">
        <v>0</v>
      </c>
      <c r="M62" s="21"/>
      <c r="N62" s="21"/>
      <c r="O62" s="22"/>
      <c r="P62" s="13" t="str">
        <f t="shared" si="3"/>
        <v>-</v>
      </c>
      <c r="Q62" s="14">
        <f t="shared" si="2"/>
        <v>0</v>
      </c>
      <c r="T62" s="15"/>
    </row>
    <row r="63" spans="2:20" ht="32.25" customHeight="1" thickBot="1" x14ac:dyDescent="0.25">
      <c r="B63" s="43"/>
      <c r="C63" s="53"/>
      <c r="D63" s="119"/>
      <c r="E63" s="20" t="s">
        <v>747</v>
      </c>
      <c r="F63" s="20" t="s">
        <v>748</v>
      </c>
      <c r="G63" s="24">
        <v>6</v>
      </c>
      <c r="H63" s="24">
        <v>0</v>
      </c>
      <c r="I63" s="24">
        <v>1</v>
      </c>
      <c r="J63" s="24">
        <v>2</v>
      </c>
      <c r="K63" s="24">
        <v>1</v>
      </c>
      <c r="L63" s="78">
        <v>0</v>
      </c>
      <c r="M63" s="24"/>
      <c r="N63" s="25"/>
      <c r="O63" s="26"/>
      <c r="P63" s="13" t="str">
        <f t="shared" si="3"/>
        <v>-</v>
      </c>
      <c r="Q63" s="14">
        <f t="shared" si="2"/>
        <v>0</v>
      </c>
      <c r="T63" s="15"/>
    </row>
    <row r="64" spans="2:20" ht="45.75" thickBot="1" x14ac:dyDescent="0.25">
      <c r="B64" s="43"/>
      <c r="C64" s="53"/>
      <c r="D64" s="120"/>
      <c r="E64" s="20" t="s">
        <v>749</v>
      </c>
      <c r="F64" s="20" t="s">
        <v>750</v>
      </c>
      <c r="G64" s="21">
        <v>4</v>
      </c>
      <c r="H64" s="21">
        <v>0</v>
      </c>
      <c r="I64" s="21">
        <v>1</v>
      </c>
      <c r="J64" s="21">
        <v>0</v>
      </c>
      <c r="K64" s="21">
        <v>1</v>
      </c>
      <c r="L64" s="73">
        <v>0</v>
      </c>
      <c r="M64" s="21"/>
      <c r="N64" s="21"/>
      <c r="O64" s="22"/>
      <c r="P64" s="13" t="str">
        <f t="shared" si="3"/>
        <v>-</v>
      </c>
      <c r="Q64" s="14">
        <f t="shared" si="2"/>
        <v>0</v>
      </c>
      <c r="T64" s="15"/>
    </row>
    <row r="65" spans="2:17" ht="69" customHeight="1" thickBot="1" x14ac:dyDescent="0.25">
      <c r="B65" s="112" t="s">
        <v>91</v>
      </c>
      <c r="C65" s="112" t="s">
        <v>92</v>
      </c>
      <c r="D65" s="114" t="s">
        <v>170</v>
      </c>
      <c r="E65" s="34" t="s">
        <v>15</v>
      </c>
      <c r="F65" s="49"/>
      <c r="G65" s="116" t="s">
        <v>16</v>
      </c>
      <c r="H65" s="39" t="s">
        <v>44</v>
      </c>
      <c r="I65" s="34" t="s">
        <v>45</v>
      </c>
      <c r="J65" s="35" t="s">
        <v>46</v>
      </c>
      <c r="K65" s="35" t="s">
        <v>40</v>
      </c>
      <c r="L65" s="74" t="s">
        <v>37</v>
      </c>
      <c r="M65" s="34" t="s">
        <v>38</v>
      </c>
      <c r="N65" s="35" t="s">
        <v>39</v>
      </c>
      <c r="O65" s="35" t="s">
        <v>40</v>
      </c>
      <c r="P65" s="36" t="s">
        <v>17</v>
      </c>
      <c r="Q65" s="37" t="s">
        <v>12</v>
      </c>
    </row>
    <row r="66" spans="2:17" ht="16.5" thickBot="1" x14ac:dyDescent="0.25">
      <c r="B66" s="113"/>
      <c r="C66" s="113"/>
      <c r="D66" s="115"/>
      <c r="E66" s="38">
        <f>COUNTA(E4:E64)</f>
        <v>61</v>
      </c>
      <c r="F66" s="50"/>
      <c r="G66" s="117"/>
      <c r="H66" s="40">
        <f t="shared" ref="H66:O66" si="4">COUNTIF(H4:H64,"&gt;0")</f>
        <v>29</v>
      </c>
      <c r="I66" s="40">
        <f t="shared" si="4"/>
        <v>47</v>
      </c>
      <c r="J66" s="40">
        <f t="shared" si="4"/>
        <v>50</v>
      </c>
      <c r="K66" s="40">
        <f t="shared" si="4"/>
        <v>49</v>
      </c>
      <c r="L66" s="75">
        <f t="shared" si="4"/>
        <v>16</v>
      </c>
      <c r="M66" s="40">
        <f t="shared" si="4"/>
        <v>0</v>
      </c>
      <c r="N66" s="40">
        <f t="shared" si="4"/>
        <v>0</v>
      </c>
      <c r="O66" s="40">
        <f t="shared" si="4"/>
        <v>0</v>
      </c>
      <c r="P66" s="41">
        <f>AVERAGE(P4:P64)</f>
        <v>0.54896551724137932</v>
      </c>
      <c r="Q66" s="41">
        <f>AVERAGE(Q4:Q64)</f>
        <v>0.12318926630665276</v>
      </c>
    </row>
    <row r="67" spans="2:17" ht="12" customHeight="1" x14ac:dyDescent="0.2"/>
    <row r="69" spans="2:17" ht="12" customHeight="1" x14ac:dyDescent="0.2"/>
    <row r="70" spans="2:17" ht="55.5" customHeight="1" x14ac:dyDescent="0.2"/>
  </sheetData>
  <autoFilter ref="B3:Q66"/>
  <mergeCells count="10">
    <mergeCell ref="B1:Q1"/>
    <mergeCell ref="B65:B66"/>
    <mergeCell ref="C65:C66"/>
    <mergeCell ref="D65:D66"/>
    <mergeCell ref="G65:G66"/>
    <mergeCell ref="D4:D43"/>
    <mergeCell ref="D44:D45"/>
    <mergeCell ref="D46:D52"/>
    <mergeCell ref="D53:D59"/>
    <mergeCell ref="D60:D64"/>
  </mergeCells>
  <conditionalFormatting sqref="Q4:Q64">
    <cfRule type="cellIs" dxfId="391" priority="109" operator="equal">
      <formula>"-"</formula>
    </cfRule>
    <cfRule type="cellIs" dxfId="390" priority="110" operator="between">
      <formula>0.9</formula>
      <formula>1</formula>
    </cfRule>
    <cfRule type="cellIs" dxfId="389" priority="111" operator="between">
      <formula>0.7</formula>
      <formula>0.899</formula>
    </cfRule>
    <cfRule type="cellIs" dxfId="388" priority="112" operator="between">
      <formula>0</formula>
      <formula>0.699</formula>
    </cfRule>
  </conditionalFormatting>
  <conditionalFormatting sqref="Q4:Q64">
    <cfRule type="cellIs" dxfId="387" priority="105" operator="equal">
      <formula>"-"</formula>
    </cfRule>
    <cfRule type="cellIs" dxfId="386" priority="106" operator="lessThan">
      <formula>0.699</formula>
    </cfRule>
    <cfRule type="cellIs" dxfId="385" priority="107" operator="between">
      <formula>0.7</formula>
      <formula>0.8999</formula>
    </cfRule>
    <cfRule type="cellIs" dxfId="384" priority="108" operator="between">
      <formula>0.9</formula>
      <formula>1</formula>
    </cfRule>
  </conditionalFormatting>
  <conditionalFormatting sqref="Q4:Q64">
    <cfRule type="cellIs" dxfId="383" priority="101" operator="equal">
      <formula>"-"</formula>
    </cfRule>
    <cfRule type="cellIs" dxfId="382" priority="102" operator="lessThan">
      <formula>0.69999</formula>
    </cfRule>
    <cfRule type="cellIs" dxfId="381" priority="103" operator="between">
      <formula>0.7</formula>
      <formula>0.8999</formula>
    </cfRule>
    <cfRule type="cellIs" dxfId="380" priority="104" operator="between">
      <formula>0.9</formula>
      <formula>1</formula>
    </cfRule>
  </conditionalFormatting>
  <conditionalFormatting sqref="Q4:Q64">
    <cfRule type="cellIs" dxfId="379" priority="97" operator="equal">
      <formula>"-"</formula>
    </cfRule>
    <cfRule type="cellIs" dxfId="378" priority="98" operator="between">
      <formula>0.9</formula>
      <formula>1</formula>
    </cfRule>
    <cfRule type="cellIs" dxfId="377" priority="99" operator="between">
      <formula>0.7</formula>
      <formula>0.899</formula>
    </cfRule>
    <cfRule type="cellIs" dxfId="376" priority="100" operator="lessThan">
      <formula>0.699</formula>
    </cfRule>
  </conditionalFormatting>
  <conditionalFormatting sqref="Q4:Q64">
    <cfRule type="cellIs" dxfId="375" priority="93" operator="equal">
      <formula>"-"</formula>
    </cfRule>
    <cfRule type="cellIs" dxfId="374" priority="94" operator="lessThan">
      <formula>0.699</formula>
    </cfRule>
    <cfRule type="cellIs" dxfId="373" priority="95" operator="between">
      <formula>0.9</formula>
      <formula>1</formula>
    </cfRule>
    <cfRule type="cellIs" dxfId="372" priority="96" operator="between">
      <formula>0.7</formula>
      <formula>"89.99%"</formula>
    </cfRule>
  </conditionalFormatting>
  <conditionalFormatting sqref="Q4:Q64">
    <cfRule type="cellIs" dxfId="371" priority="89" operator="equal">
      <formula>"-"</formula>
    </cfRule>
    <cfRule type="cellIs" dxfId="370" priority="90" operator="lessThan">
      <formula>0.699</formula>
    </cfRule>
    <cfRule type="cellIs" dxfId="369" priority="91" operator="between">
      <formula>0.7</formula>
      <formula>0.899</formula>
    </cfRule>
    <cfRule type="cellIs" dxfId="368" priority="92" operator="between">
      <formula>0.9</formula>
      <formula>1</formula>
    </cfRule>
  </conditionalFormatting>
  <conditionalFormatting sqref="Q4:Q64">
    <cfRule type="cellIs" dxfId="367" priority="85" operator="equal">
      <formula>"-"</formula>
    </cfRule>
    <cfRule type="cellIs" dxfId="366" priority="86" operator="lessThan">
      <formula>0.699</formula>
    </cfRule>
    <cfRule type="cellIs" dxfId="365" priority="87" operator="between">
      <formula>0.7</formula>
      <formula>0.9166666</formula>
    </cfRule>
    <cfRule type="cellIs" dxfId="364" priority="88" operator="between">
      <formula>0.9167</formula>
      <formula>1</formula>
    </cfRule>
  </conditionalFormatting>
  <conditionalFormatting sqref="P4:P64">
    <cfRule type="cellIs" dxfId="363" priority="25" operator="equal">
      <formula>"-"</formula>
    </cfRule>
    <cfRule type="cellIs" dxfId="362" priority="26" operator="between">
      <formula>0.9</formula>
      <formula>1</formula>
    </cfRule>
    <cfRule type="cellIs" dxfId="361" priority="27" operator="between">
      <formula>0.7</formula>
      <formula>0.899</formula>
    </cfRule>
    <cfRule type="cellIs" dxfId="360" priority="28" operator="between">
      <formula>0</formula>
      <formula>0.699</formula>
    </cfRule>
  </conditionalFormatting>
  <conditionalFormatting sqref="P4:P64">
    <cfRule type="cellIs" dxfId="359" priority="21" operator="equal">
      <formula>"-"</formula>
    </cfRule>
    <cfRule type="cellIs" dxfId="358" priority="22" operator="lessThan">
      <formula>0.699</formula>
    </cfRule>
    <cfRule type="cellIs" dxfId="357" priority="23" operator="between">
      <formula>0.7</formula>
      <formula>0.8999</formula>
    </cfRule>
    <cfRule type="cellIs" dxfId="356" priority="24" operator="between">
      <formula>0.9</formula>
      <formula>1</formula>
    </cfRule>
  </conditionalFormatting>
  <conditionalFormatting sqref="P4:P64">
    <cfRule type="cellIs" dxfId="355" priority="17" operator="equal">
      <formula>"-"</formula>
    </cfRule>
    <cfRule type="cellIs" dxfId="354" priority="18" operator="lessThan">
      <formula>0.69999</formula>
    </cfRule>
    <cfRule type="cellIs" dxfId="353" priority="19" operator="between">
      <formula>0.7</formula>
      <formula>0.8999</formula>
    </cfRule>
    <cfRule type="cellIs" dxfId="352" priority="20" operator="between">
      <formula>0.9</formula>
      <formula>1</formula>
    </cfRule>
  </conditionalFormatting>
  <conditionalFormatting sqref="P4:P64">
    <cfRule type="cellIs" dxfId="351" priority="13" operator="equal">
      <formula>"-"</formula>
    </cfRule>
    <cfRule type="cellIs" dxfId="350" priority="14" operator="between">
      <formula>0.9</formula>
      <formula>1</formula>
    </cfRule>
    <cfRule type="cellIs" dxfId="349" priority="15" operator="between">
      <formula>0.7</formula>
      <formula>0.899</formula>
    </cfRule>
    <cfRule type="cellIs" dxfId="348" priority="16" operator="lessThan">
      <formula>0.699</formula>
    </cfRule>
  </conditionalFormatting>
  <conditionalFormatting sqref="P4:P64">
    <cfRule type="cellIs" dxfId="347" priority="9" operator="equal">
      <formula>"-"</formula>
    </cfRule>
    <cfRule type="cellIs" dxfId="346" priority="10" operator="lessThan">
      <formula>0.699</formula>
    </cfRule>
    <cfRule type="cellIs" dxfId="345" priority="11" operator="between">
      <formula>0.9</formula>
      <formula>1</formula>
    </cfRule>
    <cfRule type="cellIs" dxfId="344" priority="12" operator="between">
      <formula>0.7</formula>
      <formula>"89.99%"</formula>
    </cfRule>
  </conditionalFormatting>
  <conditionalFormatting sqref="P4:P64">
    <cfRule type="cellIs" dxfId="343" priority="5" operator="equal">
      <formula>"-"</formula>
    </cfRule>
    <cfRule type="cellIs" dxfId="342" priority="6" operator="lessThan">
      <formula>0.699</formula>
    </cfRule>
    <cfRule type="cellIs" dxfId="341" priority="7" operator="between">
      <formula>0.7</formula>
      <formula>0.899</formula>
    </cfRule>
    <cfRule type="cellIs" dxfId="340" priority="8" operator="between">
      <formula>0.9</formula>
      <formula>1</formula>
    </cfRule>
  </conditionalFormatting>
  <conditionalFormatting sqref="P4:P64">
    <cfRule type="cellIs" dxfId="339" priority="1" operator="equal">
      <formula>"-"</formula>
    </cfRule>
    <cfRule type="cellIs" dxfId="338" priority="2" operator="lessThan">
      <formula>0.699</formula>
    </cfRule>
    <cfRule type="cellIs" dxfId="337" priority="3" operator="between">
      <formula>0.7</formula>
      <formula>0.9166666</formula>
    </cfRule>
    <cfRule type="cellIs" dxfId="336"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9"/>
  <sheetViews>
    <sheetView view="pageBreakPreview" topLeftCell="G1" zoomScale="70" zoomScaleNormal="70" zoomScaleSheetLayoutView="70" workbookViewId="0">
      <selection activeCell="L2" sqref="L1:L1048576"/>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799</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795</v>
      </c>
      <c r="E4" s="47" t="s">
        <v>757</v>
      </c>
      <c r="F4" s="47" t="s">
        <v>758</v>
      </c>
      <c r="G4" s="10">
        <v>29</v>
      </c>
      <c r="H4" s="10">
        <v>15</v>
      </c>
      <c r="I4" s="10">
        <v>0</v>
      </c>
      <c r="J4" s="10">
        <v>0</v>
      </c>
      <c r="K4" s="10">
        <v>0</v>
      </c>
      <c r="L4" s="71">
        <v>0</v>
      </c>
      <c r="M4" s="10"/>
      <c r="N4" s="11"/>
      <c r="O4" s="12"/>
      <c r="P4" s="13">
        <f t="shared" ref="P4:P23" si="0">IF(H4=0,"-",IF((L4/H4)&lt;=1,(L4/H4),1))</f>
        <v>0</v>
      </c>
      <c r="Q4" s="14">
        <f>IF(((L4+M4+N4+O4)/(G4))&lt;=1,((L4+M4+N4+O4)/(G4)),1)</f>
        <v>0</v>
      </c>
      <c r="R4" s="2"/>
      <c r="T4" s="15"/>
    </row>
    <row r="5" spans="1:20" s="18" customFormat="1" ht="45.75" thickBot="1" x14ac:dyDescent="0.25">
      <c r="A5" s="2"/>
      <c r="B5" s="43"/>
      <c r="C5" s="53"/>
      <c r="D5" s="119"/>
      <c r="E5" s="20" t="s">
        <v>759</v>
      </c>
      <c r="F5" s="20" t="s">
        <v>760</v>
      </c>
      <c r="G5" s="16">
        <v>1</v>
      </c>
      <c r="H5" s="16">
        <v>1</v>
      </c>
      <c r="I5" s="16">
        <v>0</v>
      </c>
      <c r="J5" s="16">
        <v>0</v>
      </c>
      <c r="K5" s="16">
        <v>0</v>
      </c>
      <c r="L5" s="72">
        <v>0</v>
      </c>
      <c r="M5" s="16"/>
      <c r="N5" s="16"/>
      <c r="O5" s="17"/>
      <c r="P5" s="13">
        <f t="shared" si="0"/>
        <v>0</v>
      </c>
      <c r="Q5" s="14">
        <f t="shared" ref="Q5:Q23" si="1">IF(((L5+M5+N5+O5)/(G5))&lt;=1,((L5+M5+N5+O5)/(G5)),1)</f>
        <v>0</v>
      </c>
      <c r="R5" s="2"/>
      <c r="T5" s="19"/>
    </row>
    <row r="6" spans="1:20" s="18" customFormat="1" ht="32.25" customHeight="1" thickBot="1" x14ac:dyDescent="0.25">
      <c r="A6" s="2"/>
      <c r="B6" s="43"/>
      <c r="C6" s="53"/>
      <c r="D6" s="119"/>
      <c r="E6" s="20" t="s">
        <v>761</v>
      </c>
      <c r="F6" s="20" t="s">
        <v>762</v>
      </c>
      <c r="G6" s="16">
        <v>20</v>
      </c>
      <c r="H6" s="16">
        <v>0</v>
      </c>
      <c r="I6" s="16">
        <v>20</v>
      </c>
      <c r="J6" s="16">
        <v>0</v>
      </c>
      <c r="K6" s="16">
        <v>0</v>
      </c>
      <c r="L6" s="72">
        <v>0</v>
      </c>
      <c r="M6" s="16"/>
      <c r="N6" s="16"/>
      <c r="O6" s="17"/>
      <c r="P6" s="13" t="str">
        <f t="shared" si="0"/>
        <v>-</v>
      </c>
      <c r="Q6" s="14">
        <f t="shared" si="1"/>
        <v>0</v>
      </c>
      <c r="R6" s="2"/>
      <c r="T6" s="19"/>
    </row>
    <row r="7" spans="1:20" s="18" customFormat="1" ht="60.75" thickBot="1" x14ac:dyDescent="0.25">
      <c r="A7" s="2"/>
      <c r="B7" s="43"/>
      <c r="C7" s="53"/>
      <c r="D7" s="119"/>
      <c r="E7" s="20" t="s">
        <v>763</v>
      </c>
      <c r="F7" s="20" t="s">
        <v>764</v>
      </c>
      <c r="G7" s="16">
        <v>3</v>
      </c>
      <c r="H7" s="16">
        <v>1</v>
      </c>
      <c r="I7" s="16">
        <v>1</v>
      </c>
      <c r="J7" s="16">
        <v>0</v>
      </c>
      <c r="K7" s="16">
        <v>1</v>
      </c>
      <c r="L7" s="72">
        <v>0</v>
      </c>
      <c r="M7" s="16"/>
      <c r="N7" s="16"/>
      <c r="O7" s="17"/>
      <c r="P7" s="13">
        <f t="shared" si="0"/>
        <v>0</v>
      </c>
      <c r="Q7" s="14">
        <f t="shared" si="1"/>
        <v>0</v>
      </c>
      <c r="R7" s="2"/>
      <c r="T7" s="19"/>
    </row>
    <row r="8" spans="1:20" s="18" customFormat="1" ht="32.25" customHeight="1" thickBot="1" x14ac:dyDescent="0.25">
      <c r="A8" s="2"/>
      <c r="B8" s="43"/>
      <c r="C8" s="53"/>
      <c r="D8" s="119"/>
      <c r="E8" s="20" t="s">
        <v>765</v>
      </c>
      <c r="F8" s="20" t="s">
        <v>766</v>
      </c>
      <c r="G8" s="16">
        <v>1</v>
      </c>
      <c r="H8" s="16">
        <v>0</v>
      </c>
      <c r="I8" s="16">
        <v>0</v>
      </c>
      <c r="J8" s="16">
        <v>0.5</v>
      </c>
      <c r="K8" s="16">
        <v>0.5</v>
      </c>
      <c r="L8" s="72">
        <v>0</v>
      </c>
      <c r="M8" s="16"/>
      <c r="N8" s="16"/>
      <c r="O8" s="17"/>
      <c r="P8" s="13" t="str">
        <f t="shared" si="0"/>
        <v>-</v>
      </c>
      <c r="Q8" s="14">
        <f t="shared" si="1"/>
        <v>0</v>
      </c>
      <c r="R8" s="2"/>
      <c r="T8" s="19"/>
    </row>
    <row r="9" spans="1:20" s="18" customFormat="1" ht="32.25" customHeight="1" thickBot="1" x14ac:dyDescent="0.25">
      <c r="A9" s="2"/>
      <c r="B9" s="43"/>
      <c r="C9" s="53"/>
      <c r="D9" s="119"/>
      <c r="E9" s="20" t="s">
        <v>767</v>
      </c>
      <c r="F9" s="20" t="s">
        <v>768</v>
      </c>
      <c r="G9" s="16">
        <v>4</v>
      </c>
      <c r="H9" s="16">
        <v>1</v>
      </c>
      <c r="I9" s="16">
        <v>1</v>
      </c>
      <c r="J9" s="16">
        <v>1</v>
      </c>
      <c r="K9" s="16">
        <v>1</v>
      </c>
      <c r="L9" s="72">
        <v>0</v>
      </c>
      <c r="M9" s="16"/>
      <c r="N9" s="16"/>
      <c r="O9" s="17"/>
      <c r="P9" s="13">
        <f t="shared" si="0"/>
        <v>0</v>
      </c>
      <c r="Q9" s="14">
        <f t="shared" si="1"/>
        <v>0</v>
      </c>
      <c r="R9" s="2"/>
      <c r="T9" s="19"/>
    </row>
    <row r="10" spans="1:20" s="18" customFormat="1" ht="32.25" customHeight="1" thickBot="1" x14ac:dyDescent="0.25">
      <c r="A10" s="2"/>
      <c r="B10" s="43"/>
      <c r="C10" s="53"/>
      <c r="D10" s="119"/>
      <c r="E10" s="20" t="s">
        <v>769</v>
      </c>
      <c r="F10" s="20" t="s">
        <v>66</v>
      </c>
      <c r="G10" s="16">
        <v>1</v>
      </c>
      <c r="H10" s="16">
        <v>0</v>
      </c>
      <c r="I10" s="16">
        <v>0</v>
      </c>
      <c r="J10" s="16">
        <v>0</v>
      </c>
      <c r="K10" s="16">
        <v>1</v>
      </c>
      <c r="L10" s="72">
        <v>0</v>
      </c>
      <c r="M10" s="16"/>
      <c r="N10" s="16"/>
      <c r="O10" s="17"/>
      <c r="P10" s="13" t="str">
        <f t="shared" si="0"/>
        <v>-</v>
      </c>
      <c r="Q10" s="14">
        <f t="shared" si="1"/>
        <v>0</v>
      </c>
      <c r="R10" s="2"/>
      <c r="T10" s="19"/>
    </row>
    <row r="11" spans="1:20" s="18" customFormat="1" ht="23.25" customHeight="1" thickBot="1" x14ac:dyDescent="0.25">
      <c r="A11" s="2"/>
      <c r="B11" s="43"/>
      <c r="C11" s="53"/>
      <c r="D11" s="120"/>
      <c r="E11" s="20" t="s">
        <v>770</v>
      </c>
      <c r="F11" s="20" t="s">
        <v>66</v>
      </c>
      <c r="G11" s="21">
        <v>1</v>
      </c>
      <c r="H11" s="21">
        <v>1</v>
      </c>
      <c r="I11" s="21">
        <v>0</v>
      </c>
      <c r="J11" s="21">
        <v>0</v>
      </c>
      <c r="K11" s="21">
        <v>0</v>
      </c>
      <c r="L11" s="73">
        <v>0</v>
      </c>
      <c r="M11" s="21"/>
      <c r="N11" s="21"/>
      <c r="O11" s="22"/>
      <c r="P11" s="13">
        <f t="shared" si="0"/>
        <v>0</v>
      </c>
      <c r="Q11" s="14">
        <f t="shared" si="1"/>
        <v>0</v>
      </c>
      <c r="R11" s="2"/>
      <c r="T11" s="19"/>
    </row>
    <row r="12" spans="1:20" ht="63.75" customHeight="1" thickBot="1" x14ac:dyDescent="0.25">
      <c r="A12" s="2"/>
      <c r="B12" s="43"/>
      <c r="C12" s="53"/>
      <c r="D12" s="121" t="s">
        <v>796</v>
      </c>
      <c r="E12" s="20" t="s">
        <v>771</v>
      </c>
      <c r="F12" s="20" t="s">
        <v>772</v>
      </c>
      <c r="G12" s="16">
        <v>2</v>
      </c>
      <c r="H12" s="16">
        <v>1</v>
      </c>
      <c r="I12" s="16">
        <v>0.5</v>
      </c>
      <c r="J12" s="16">
        <v>0.5</v>
      </c>
      <c r="K12" s="16">
        <v>0</v>
      </c>
      <c r="L12" s="77">
        <v>0</v>
      </c>
      <c r="M12" s="16"/>
      <c r="N12" s="16"/>
      <c r="O12" s="23"/>
      <c r="P12" s="13">
        <f t="shared" si="0"/>
        <v>0</v>
      </c>
      <c r="Q12" s="14">
        <f t="shared" si="1"/>
        <v>0</v>
      </c>
      <c r="R12" s="2"/>
      <c r="T12" s="15"/>
    </row>
    <row r="13" spans="1:20" ht="63.75" customHeight="1" thickBot="1" x14ac:dyDescent="0.25">
      <c r="B13" s="43"/>
      <c r="C13" s="53"/>
      <c r="D13" s="119"/>
      <c r="E13" s="20" t="s">
        <v>773</v>
      </c>
      <c r="F13" s="20" t="s">
        <v>774</v>
      </c>
      <c r="G13" s="21">
        <v>1</v>
      </c>
      <c r="H13" s="21">
        <v>0</v>
      </c>
      <c r="I13" s="21">
        <v>0.34</v>
      </c>
      <c r="J13" s="21">
        <v>0.33</v>
      </c>
      <c r="K13" s="21">
        <v>0.33</v>
      </c>
      <c r="L13" s="73">
        <v>0</v>
      </c>
      <c r="M13" s="21"/>
      <c r="N13" s="21"/>
      <c r="O13" s="22"/>
      <c r="P13" s="13" t="str">
        <f t="shared" si="0"/>
        <v>-</v>
      </c>
      <c r="Q13" s="14">
        <f t="shared" si="1"/>
        <v>0</v>
      </c>
      <c r="R13" s="2"/>
      <c r="T13" s="15"/>
    </row>
    <row r="14" spans="1:20" ht="63.75" customHeight="1" thickBot="1" x14ac:dyDescent="0.25">
      <c r="B14" s="43"/>
      <c r="C14" s="53"/>
      <c r="D14" s="119"/>
      <c r="E14" s="20" t="s">
        <v>775</v>
      </c>
      <c r="F14" s="20" t="s">
        <v>776</v>
      </c>
      <c r="G14" s="21">
        <v>78</v>
      </c>
      <c r="H14" s="21">
        <v>78</v>
      </c>
      <c r="I14" s="21">
        <v>78</v>
      </c>
      <c r="J14" s="21">
        <v>78</v>
      </c>
      <c r="K14" s="21">
        <v>78</v>
      </c>
      <c r="L14" s="73">
        <v>77</v>
      </c>
      <c r="M14" s="21"/>
      <c r="N14" s="21"/>
      <c r="O14" s="22"/>
      <c r="P14" s="13">
        <f t="shared" si="0"/>
        <v>0.98717948717948723</v>
      </c>
      <c r="Q14" s="14">
        <f t="shared" si="1"/>
        <v>0.98717948717948723</v>
      </c>
      <c r="T14" s="15"/>
    </row>
    <row r="15" spans="1:20" ht="57" customHeight="1" thickBot="1" x14ac:dyDescent="0.25">
      <c r="B15" s="43"/>
      <c r="C15" s="53"/>
      <c r="D15" s="119"/>
      <c r="E15" s="20" t="s">
        <v>777</v>
      </c>
      <c r="F15" s="20" t="s">
        <v>778</v>
      </c>
      <c r="G15" s="21">
        <v>0.1</v>
      </c>
      <c r="H15" s="21">
        <v>0</v>
      </c>
      <c r="I15" s="21">
        <v>0.03</v>
      </c>
      <c r="J15" s="21">
        <v>0.03</v>
      </c>
      <c r="K15" s="21">
        <v>0.04</v>
      </c>
      <c r="L15" s="73">
        <v>0</v>
      </c>
      <c r="M15" s="21"/>
      <c r="N15" s="21"/>
      <c r="O15" s="22"/>
      <c r="P15" s="13" t="str">
        <f t="shared" si="0"/>
        <v>-</v>
      </c>
      <c r="Q15" s="14">
        <f t="shared" si="1"/>
        <v>0</v>
      </c>
      <c r="T15" s="15"/>
    </row>
    <row r="16" spans="1:20" ht="63.75" customHeight="1" thickBot="1" x14ac:dyDescent="0.25">
      <c r="B16" s="43"/>
      <c r="C16" s="53"/>
      <c r="D16" s="119"/>
      <c r="E16" s="20" t="s">
        <v>779</v>
      </c>
      <c r="F16" s="20" t="s">
        <v>780</v>
      </c>
      <c r="G16" s="21">
        <v>16</v>
      </c>
      <c r="H16" s="21">
        <v>4</v>
      </c>
      <c r="I16" s="21">
        <v>4</v>
      </c>
      <c r="J16" s="21">
        <v>4</v>
      </c>
      <c r="K16" s="21">
        <v>4</v>
      </c>
      <c r="L16" s="73">
        <v>0</v>
      </c>
      <c r="M16" s="21"/>
      <c r="N16" s="21"/>
      <c r="O16" s="22"/>
      <c r="P16" s="13">
        <f t="shared" si="0"/>
        <v>0</v>
      </c>
      <c r="Q16" s="14">
        <f t="shared" si="1"/>
        <v>0</v>
      </c>
      <c r="T16" s="15"/>
    </row>
    <row r="17" spans="2:20" ht="63.75" customHeight="1" thickBot="1" x14ac:dyDescent="0.25">
      <c r="B17" s="43"/>
      <c r="C17" s="53"/>
      <c r="D17" s="119"/>
      <c r="E17" s="20" t="s">
        <v>781</v>
      </c>
      <c r="F17" s="20" t="s">
        <v>782</v>
      </c>
      <c r="G17" s="21">
        <v>1</v>
      </c>
      <c r="H17" s="21">
        <v>0.5</v>
      </c>
      <c r="I17" s="21">
        <v>0</v>
      </c>
      <c r="J17" s="21">
        <v>0</v>
      </c>
      <c r="K17" s="21">
        <v>0.5</v>
      </c>
      <c r="L17" s="73">
        <v>0</v>
      </c>
      <c r="M17" s="21"/>
      <c r="N17" s="21"/>
      <c r="O17" s="22"/>
      <c r="P17" s="13">
        <f t="shared" si="0"/>
        <v>0</v>
      </c>
      <c r="Q17" s="14">
        <f t="shared" si="1"/>
        <v>0</v>
      </c>
      <c r="T17" s="15"/>
    </row>
    <row r="18" spans="2:20" ht="63.75" customHeight="1" thickBot="1" x14ac:dyDescent="0.25">
      <c r="B18" s="43"/>
      <c r="C18" s="53"/>
      <c r="D18" s="120"/>
      <c r="E18" s="20" t="s">
        <v>783</v>
      </c>
      <c r="F18" s="20" t="s">
        <v>784</v>
      </c>
      <c r="G18" s="21">
        <v>1</v>
      </c>
      <c r="H18" s="21">
        <v>0</v>
      </c>
      <c r="I18" s="21">
        <v>0</v>
      </c>
      <c r="J18" s="21">
        <v>0</v>
      </c>
      <c r="K18" s="21">
        <v>1</v>
      </c>
      <c r="L18" s="73">
        <v>0</v>
      </c>
      <c r="M18" s="21"/>
      <c r="N18" s="21"/>
      <c r="O18" s="22"/>
      <c r="P18" s="13" t="str">
        <f t="shared" si="0"/>
        <v>-</v>
      </c>
      <c r="Q18" s="14">
        <f t="shared" si="1"/>
        <v>0</v>
      </c>
      <c r="T18" s="15"/>
    </row>
    <row r="19" spans="2:20" ht="48" customHeight="1" thickBot="1" x14ac:dyDescent="0.25">
      <c r="B19" s="43"/>
      <c r="C19" s="53"/>
      <c r="D19" s="121" t="s">
        <v>797</v>
      </c>
      <c r="E19" s="20" t="s">
        <v>785</v>
      </c>
      <c r="F19" s="20" t="s">
        <v>786</v>
      </c>
      <c r="G19" s="24">
        <v>22</v>
      </c>
      <c r="H19" s="24">
        <v>0</v>
      </c>
      <c r="I19" s="24">
        <v>2</v>
      </c>
      <c r="J19" s="24">
        <v>2</v>
      </c>
      <c r="K19" s="24">
        <v>1</v>
      </c>
      <c r="L19" s="78">
        <v>0</v>
      </c>
      <c r="M19" s="24"/>
      <c r="N19" s="25"/>
      <c r="O19" s="26"/>
      <c r="P19" s="13" t="str">
        <f t="shared" si="0"/>
        <v>-</v>
      </c>
      <c r="Q19" s="14">
        <f t="shared" si="1"/>
        <v>0</v>
      </c>
      <c r="T19" s="15"/>
    </row>
    <row r="20" spans="2:20" ht="48" customHeight="1" thickBot="1" x14ac:dyDescent="0.25">
      <c r="B20" s="43"/>
      <c r="C20" s="53"/>
      <c r="D20" s="119"/>
      <c r="E20" s="20" t="s">
        <v>787</v>
      </c>
      <c r="F20" s="20" t="s">
        <v>788</v>
      </c>
      <c r="G20" s="21">
        <v>3</v>
      </c>
      <c r="H20" s="21">
        <v>0</v>
      </c>
      <c r="I20" s="21">
        <v>1</v>
      </c>
      <c r="J20" s="21">
        <v>0.5</v>
      </c>
      <c r="K20" s="21">
        <v>0.5</v>
      </c>
      <c r="L20" s="73">
        <v>0</v>
      </c>
      <c r="M20" s="21"/>
      <c r="N20" s="21"/>
      <c r="O20" s="22"/>
      <c r="P20" s="13" t="str">
        <f t="shared" si="0"/>
        <v>-</v>
      </c>
      <c r="Q20" s="14">
        <f t="shared" si="1"/>
        <v>0</v>
      </c>
      <c r="T20" s="15"/>
    </row>
    <row r="21" spans="2:20" ht="50.25" customHeight="1" thickBot="1" x14ac:dyDescent="0.25">
      <c r="B21" s="43"/>
      <c r="C21" s="53"/>
      <c r="D21" s="119"/>
      <c r="E21" s="20" t="s">
        <v>789</v>
      </c>
      <c r="F21" s="20" t="s">
        <v>790</v>
      </c>
      <c r="G21" s="21">
        <v>1</v>
      </c>
      <c r="H21" s="21">
        <v>0</v>
      </c>
      <c r="I21" s="21">
        <v>1</v>
      </c>
      <c r="J21" s="21">
        <v>1</v>
      </c>
      <c r="K21" s="21">
        <v>1</v>
      </c>
      <c r="L21" s="73">
        <v>0</v>
      </c>
      <c r="M21" s="21"/>
      <c r="N21" s="21"/>
      <c r="O21" s="22"/>
      <c r="P21" s="13" t="str">
        <f t="shared" si="0"/>
        <v>-</v>
      </c>
      <c r="Q21" s="14">
        <f t="shared" si="1"/>
        <v>0</v>
      </c>
      <c r="T21" s="15"/>
    </row>
    <row r="22" spans="2:20" ht="48" customHeight="1" thickBot="1" x14ac:dyDescent="0.25">
      <c r="B22" s="43"/>
      <c r="C22" s="53"/>
      <c r="D22" s="119"/>
      <c r="E22" s="20" t="s">
        <v>791</v>
      </c>
      <c r="F22" s="20" t="s">
        <v>792</v>
      </c>
      <c r="G22" s="21">
        <v>1</v>
      </c>
      <c r="H22" s="21">
        <v>1</v>
      </c>
      <c r="I22" s="21">
        <v>1</v>
      </c>
      <c r="J22" s="21">
        <v>1</v>
      </c>
      <c r="K22" s="21">
        <v>1</v>
      </c>
      <c r="L22" s="73">
        <v>0.5</v>
      </c>
      <c r="M22" s="21"/>
      <c r="N22" s="21"/>
      <c r="O22" s="22"/>
      <c r="P22" s="13">
        <f t="shared" si="0"/>
        <v>0.5</v>
      </c>
      <c r="Q22" s="14">
        <f t="shared" si="1"/>
        <v>0.5</v>
      </c>
      <c r="T22" s="15"/>
    </row>
    <row r="23" spans="2:20" ht="60.75" thickBot="1" x14ac:dyDescent="0.25">
      <c r="B23" s="43"/>
      <c r="C23" s="53"/>
      <c r="D23" s="120"/>
      <c r="E23" s="20" t="s">
        <v>793</v>
      </c>
      <c r="F23" s="20" t="s">
        <v>794</v>
      </c>
      <c r="G23" s="21">
        <v>1</v>
      </c>
      <c r="H23" s="21">
        <v>0</v>
      </c>
      <c r="I23" s="21">
        <v>0.34</v>
      </c>
      <c r="J23" s="21">
        <v>0.33</v>
      </c>
      <c r="K23" s="21">
        <v>0.33</v>
      </c>
      <c r="L23" s="73">
        <v>0</v>
      </c>
      <c r="M23" s="21"/>
      <c r="N23" s="21"/>
      <c r="O23" s="22"/>
      <c r="P23" s="13" t="str">
        <f t="shared" si="0"/>
        <v>-</v>
      </c>
      <c r="Q23" s="14">
        <f t="shared" si="1"/>
        <v>0</v>
      </c>
      <c r="T23" s="15"/>
    </row>
    <row r="24" spans="2:20" ht="69" customHeight="1" thickBot="1" x14ac:dyDescent="0.25">
      <c r="B24" s="112" t="s">
        <v>91</v>
      </c>
      <c r="C24" s="112" t="s">
        <v>92</v>
      </c>
      <c r="D24" s="114" t="s">
        <v>798</v>
      </c>
      <c r="E24" s="34" t="s">
        <v>15</v>
      </c>
      <c r="F24" s="49"/>
      <c r="G24" s="116" t="s">
        <v>16</v>
      </c>
      <c r="H24" s="39" t="s">
        <v>44</v>
      </c>
      <c r="I24" s="34" t="s">
        <v>45</v>
      </c>
      <c r="J24" s="35" t="s">
        <v>46</v>
      </c>
      <c r="K24" s="35" t="s">
        <v>40</v>
      </c>
      <c r="L24" s="74" t="s">
        <v>37</v>
      </c>
      <c r="M24" s="34" t="s">
        <v>38</v>
      </c>
      <c r="N24" s="35" t="s">
        <v>39</v>
      </c>
      <c r="O24" s="35" t="s">
        <v>40</v>
      </c>
      <c r="P24" s="36" t="s">
        <v>17</v>
      </c>
      <c r="Q24" s="37" t="s">
        <v>12</v>
      </c>
    </row>
    <row r="25" spans="2:20" ht="16.5" thickBot="1" x14ac:dyDescent="0.25">
      <c r="B25" s="113"/>
      <c r="C25" s="113"/>
      <c r="D25" s="115"/>
      <c r="E25" s="38">
        <f>COUNTA(E4:E23)</f>
        <v>20</v>
      </c>
      <c r="F25" s="50"/>
      <c r="G25" s="117"/>
      <c r="H25" s="40">
        <f t="shared" ref="H25:O25" si="2">COUNTIF(H4:H23,"&gt;0")</f>
        <v>10</v>
      </c>
      <c r="I25" s="40">
        <f t="shared" si="2"/>
        <v>13</v>
      </c>
      <c r="J25" s="40">
        <f t="shared" si="2"/>
        <v>12</v>
      </c>
      <c r="K25" s="40">
        <f t="shared" si="2"/>
        <v>15</v>
      </c>
      <c r="L25" s="75">
        <f t="shared" si="2"/>
        <v>2</v>
      </c>
      <c r="M25" s="40">
        <f t="shared" si="2"/>
        <v>0</v>
      </c>
      <c r="N25" s="40">
        <f t="shared" si="2"/>
        <v>0</v>
      </c>
      <c r="O25" s="40">
        <f t="shared" si="2"/>
        <v>0</v>
      </c>
      <c r="P25" s="41">
        <f>AVERAGE(P4:P23)</f>
        <v>0.14871794871794872</v>
      </c>
      <c r="Q25" s="41">
        <f>AVERAGE(Q4:Q23)</f>
        <v>7.4358974358974358E-2</v>
      </c>
    </row>
    <row r="26" spans="2:20" ht="12" customHeight="1" x14ac:dyDescent="0.2"/>
    <row r="28" spans="2:20" ht="12" customHeight="1" x14ac:dyDescent="0.2"/>
    <row r="29" spans="2:20" ht="55.5" customHeight="1" x14ac:dyDescent="0.2"/>
  </sheetData>
  <autoFilter ref="B3:Q25"/>
  <mergeCells count="8">
    <mergeCell ref="B1:Q1"/>
    <mergeCell ref="B24:B25"/>
    <mergeCell ref="C24:C25"/>
    <mergeCell ref="D24:D25"/>
    <mergeCell ref="G24:G25"/>
    <mergeCell ref="D4:D11"/>
    <mergeCell ref="D12:D18"/>
    <mergeCell ref="D19:D23"/>
  </mergeCells>
  <conditionalFormatting sqref="Q4:Q23">
    <cfRule type="cellIs" dxfId="335" priority="109" operator="equal">
      <formula>"-"</formula>
    </cfRule>
    <cfRule type="cellIs" dxfId="334" priority="110" operator="between">
      <formula>0.9</formula>
      <formula>1</formula>
    </cfRule>
    <cfRule type="cellIs" dxfId="333" priority="111" operator="between">
      <formula>0.7</formula>
      <formula>0.899</formula>
    </cfRule>
    <cfRule type="cellIs" dxfId="332" priority="112" operator="between">
      <formula>0</formula>
      <formula>0.699</formula>
    </cfRule>
  </conditionalFormatting>
  <conditionalFormatting sqref="Q4:Q23">
    <cfRule type="cellIs" dxfId="331" priority="105" operator="equal">
      <formula>"-"</formula>
    </cfRule>
    <cfRule type="cellIs" dxfId="330" priority="106" operator="lessThan">
      <formula>0.699</formula>
    </cfRule>
    <cfRule type="cellIs" dxfId="329" priority="107" operator="between">
      <formula>0.7</formula>
      <formula>0.8999</formula>
    </cfRule>
    <cfRule type="cellIs" dxfId="328" priority="108" operator="between">
      <formula>0.9</formula>
      <formula>1</formula>
    </cfRule>
  </conditionalFormatting>
  <conditionalFormatting sqref="Q4:Q23">
    <cfRule type="cellIs" dxfId="327" priority="101" operator="equal">
      <formula>"-"</formula>
    </cfRule>
    <cfRule type="cellIs" dxfId="326" priority="102" operator="lessThan">
      <formula>0.69999</formula>
    </cfRule>
    <cfRule type="cellIs" dxfId="325" priority="103" operator="between">
      <formula>0.7</formula>
      <formula>0.8999</formula>
    </cfRule>
    <cfRule type="cellIs" dxfId="324" priority="104" operator="between">
      <formula>0.9</formula>
      <formula>1</formula>
    </cfRule>
  </conditionalFormatting>
  <conditionalFormatting sqref="Q4:Q23">
    <cfRule type="cellIs" dxfId="323" priority="97" operator="equal">
      <formula>"-"</formula>
    </cfRule>
    <cfRule type="cellIs" dxfId="322" priority="98" operator="between">
      <formula>0.9</formula>
      <formula>1</formula>
    </cfRule>
    <cfRule type="cellIs" dxfId="321" priority="99" operator="between">
      <formula>0.7</formula>
      <formula>0.899</formula>
    </cfRule>
    <cfRule type="cellIs" dxfId="320" priority="100" operator="lessThan">
      <formula>0.699</formula>
    </cfRule>
  </conditionalFormatting>
  <conditionalFormatting sqref="Q4:Q23">
    <cfRule type="cellIs" dxfId="319" priority="93" operator="equal">
      <formula>"-"</formula>
    </cfRule>
    <cfRule type="cellIs" dxfId="318" priority="94" operator="lessThan">
      <formula>0.699</formula>
    </cfRule>
    <cfRule type="cellIs" dxfId="317" priority="95" operator="between">
      <formula>0.9</formula>
      <formula>1</formula>
    </cfRule>
    <cfRule type="cellIs" dxfId="316" priority="96" operator="between">
      <formula>0.7</formula>
      <formula>"89.99%"</formula>
    </cfRule>
  </conditionalFormatting>
  <conditionalFormatting sqref="Q4:Q23">
    <cfRule type="cellIs" dxfId="315" priority="89" operator="equal">
      <formula>"-"</formula>
    </cfRule>
    <cfRule type="cellIs" dxfId="314" priority="90" operator="lessThan">
      <formula>0.699</formula>
    </cfRule>
    <cfRule type="cellIs" dxfId="313" priority="91" operator="between">
      <formula>0.7</formula>
      <formula>0.899</formula>
    </cfRule>
    <cfRule type="cellIs" dxfId="312" priority="92" operator="between">
      <formula>0.9</formula>
      <formula>1</formula>
    </cfRule>
  </conditionalFormatting>
  <conditionalFormatting sqref="Q4:Q23">
    <cfRule type="cellIs" dxfId="311" priority="85" operator="equal">
      <formula>"-"</formula>
    </cfRule>
    <cfRule type="cellIs" dxfId="310" priority="86" operator="lessThan">
      <formula>0.699</formula>
    </cfRule>
    <cfRule type="cellIs" dxfId="309" priority="87" operator="between">
      <formula>0.7</formula>
      <formula>0.9166666</formula>
    </cfRule>
    <cfRule type="cellIs" dxfId="308" priority="88" operator="between">
      <formula>0.9167</formula>
      <formula>1</formula>
    </cfRule>
  </conditionalFormatting>
  <conditionalFormatting sqref="P4:P23">
    <cfRule type="cellIs" dxfId="307" priority="25" operator="equal">
      <formula>"-"</formula>
    </cfRule>
    <cfRule type="cellIs" dxfId="306" priority="26" operator="between">
      <formula>0.9</formula>
      <formula>1</formula>
    </cfRule>
    <cfRule type="cellIs" dxfId="305" priority="27" operator="between">
      <formula>0.7</formula>
      <formula>0.899</formula>
    </cfRule>
    <cfRule type="cellIs" dxfId="304" priority="28" operator="between">
      <formula>0</formula>
      <formula>0.699</formula>
    </cfRule>
  </conditionalFormatting>
  <conditionalFormatting sqref="P4:P23">
    <cfRule type="cellIs" dxfId="303" priority="21" operator="equal">
      <formula>"-"</formula>
    </cfRule>
    <cfRule type="cellIs" dxfId="302" priority="22" operator="lessThan">
      <formula>0.699</formula>
    </cfRule>
    <cfRule type="cellIs" dxfId="301" priority="23" operator="between">
      <formula>0.7</formula>
      <formula>0.8999</formula>
    </cfRule>
    <cfRule type="cellIs" dxfId="300" priority="24" operator="between">
      <formula>0.9</formula>
      <formula>1</formula>
    </cfRule>
  </conditionalFormatting>
  <conditionalFormatting sqref="P4:P23">
    <cfRule type="cellIs" dxfId="299" priority="17" operator="equal">
      <formula>"-"</formula>
    </cfRule>
    <cfRule type="cellIs" dxfId="298" priority="18" operator="lessThan">
      <formula>0.69999</formula>
    </cfRule>
    <cfRule type="cellIs" dxfId="297" priority="19" operator="between">
      <formula>0.7</formula>
      <formula>0.8999</formula>
    </cfRule>
    <cfRule type="cellIs" dxfId="296" priority="20" operator="between">
      <formula>0.9</formula>
      <formula>1</formula>
    </cfRule>
  </conditionalFormatting>
  <conditionalFormatting sqref="P4:P23">
    <cfRule type="cellIs" dxfId="295" priority="13" operator="equal">
      <formula>"-"</formula>
    </cfRule>
    <cfRule type="cellIs" dxfId="294" priority="14" operator="between">
      <formula>0.9</formula>
      <formula>1</formula>
    </cfRule>
    <cfRule type="cellIs" dxfId="293" priority="15" operator="between">
      <formula>0.7</formula>
      <formula>0.899</formula>
    </cfRule>
    <cfRule type="cellIs" dxfId="292" priority="16" operator="lessThan">
      <formula>0.699</formula>
    </cfRule>
  </conditionalFormatting>
  <conditionalFormatting sqref="P4:P23">
    <cfRule type="cellIs" dxfId="291" priority="9" operator="equal">
      <formula>"-"</formula>
    </cfRule>
    <cfRule type="cellIs" dxfId="290" priority="10" operator="lessThan">
      <formula>0.699</formula>
    </cfRule>
    <cfRule type="cellIs" dxfId="289" priority="11" operator="between">
      <formula>0.9</formula>
      <formula>1</formula>
    </cfRule>
    <cfRule type="cellIs" dxfId="288" priority="12" operator="between">
      <formula>0.7</formula>
      <formula>"89.99%"</formula>
    </cfRule>
  </conditionalFormatting>
  <conditionalFormatting sqref="P4:P23">
    <cfRule type="cellIs" dxfId="287" priority="5" operator="equal">
      <formula>"-"</formula>
    </cfRule>
    <cfRule type="cellIs" dxfId="286" priority="6" operator="lessThan">
      <formula>0.699</formula>
    </cfRule>
    <cfRule type="cellIs" dxfId="285" priority="7" operator="between">
      <formula>0.7</formula>
      <formula>0.899</formula>
    </cfRule>
    <cfRule type="cellIs" dxfId="284" priority="8" operator="between">
      <formula>0.9</formula>
      <formula>1</formula>
    </cfRule>
  </conditionalFormatting>
  <conditionalFormatting sqref="P4:P23">
    <cfRule type="cellIs" dxfId="283" priority="1" operator="equal">
      <formula>"-"</formula>
    </cfRule>
    <cfRule type="cellIs" dxfId="282" priority="2" operator="lessThan">
      <formula>0.699</formula>
    </cfRule>
    <cfRule type="cellIs" dxfId="281" priority="3" operator="between">
      <formula>0.7</formula>
      <formula>0.9166666</formula>
    </cfRule>
    <cfRule type="cellIs" dxfId="28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5"/>
  <sheetViews>
    <sheetView view="pageBreakPreview" topLeftCell="G1" zoomScale="70" zoomScaleNormal="70" zoomScaleSheetLayoutView="70" workbookViewId="0">
      <selection activeCell="L2" sqref="L1:L1048576"/>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851</v>
      </c>
      <c r="C1" s="111"/>
      <c r="D1" s="111"/>
      <c r="E1" s="111"/>
      <c r="F1" s="111"/>
      <c r="G1" s="111"/>
      <c r="H1" s="111"/>
      <c r="I1" s="111"/>
      <c r="J1" s="111"/>
      <c r="K1" s="111"/>
      <c r="L1" s="111"/>
      <c r="M1" s="111"/>
      <c r="N1" s="111"/>
      <c r="O1" s="111"/>
      <c r="P1" s="111"/>
      <c r="Q1" s="111"/>
    </row>
    <row r="2" spans="1:20" ht="16.5" thickBot="1" x14ac:dyDescent="0.25">
      <c r="D2" s="2"/>
      <c r="E2" s="63"/>
      <c r="F2" s="63"/>
      <c r="G2" s="63"/>
      <c r="H2" s="63"/>
      <c r="I2" s="63"/>
      <c r="J2" s="63"/>
      <c r="K2" s="63"/>
      <c r="L2" s="69"/>
      <c r="M2" s="63"/>
      <c r="N2" s="63"/>
      <c r="O2" s="63"/>
      <c r="P2" s="63"/>
      <c r="Q2" s="6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843</v>
      </c>
      <c r="E4" s="47" t="s">
        <v>800</v>
      </c>
      <c r="F4" s="47" t="s">
        <v>410</v>
      </c>
      <c r="G4" s="10">
        <v>1</v>
      </c>
      <c r="H4" s="10">
        <v>0</v>
      </c>
      <c r="I4" s="10">
        <v>0</v>
      </c>
      <c r="J4" s="10">
        <v>1</v>
      </c>
      <c r="K4" s="10">
        <v>0</v>
      </c>
      <c r="L4" s="71">
        <v>0</v>
      </c>
      <c r="M4" s="10"/>
      <c r="N4" s="11"/>
      <c r="O4" s="12"/>
      <c r="P4" s="13" t="str">
        <f t="shared" ref="P4:P29" si="0">IF(H4=0,"-",IF((L4/H4)&lt;=1,(L4/H4),1))</f>
        <v>-</v>
      </c>
      <c r="Q4" s="14">
        <f>IF(((L4+M4+N4+O4)/(G4))&lt;=1,((L4+M4+N4+O4)/(G4)),1)</f>
        <v>0</v>
      </c>
      <c r="R4" s="2"/>
      <c r="T4" s="15"/>
    </row>
    <row r="5" spans="1:20" s="18" customFormat="1" ht="48" customHeight="1" thickBot="1" x14ac:dyDescent="0.25">
      <c r="A5" s="2"/>
      <c r="B5" s="43"/>
      <c r="C5" s="53"/>
      <c r="D5" s="119"/>
      <c r="E5" s="20" t="s">
        <v>801</v>
      </c>
      <c r="F5" s="20" t="s">
        <v>610</v>
      </c>
      <c r="G5" s="16">
        <v>3</v>
      </c>
      <c r="H5" s="16">
        <v>0</v>
      </c>
      <c r="I5" s="16">
        <v>1</v>
      </c>
      <c r="J5" s="16">
        <v>1</v>
      </c>
      <c r="K5" s="16">
        <v>0</v>
      </c>
      <c r="L5" s="72">
        <v>0</v>
      </c>
      <c r="M5" s="16"/>
      <c r="N5" s="16"/>
      <c r="O5" s="17"/>
      <c r="P5" s="13" t="str">
        <f t="shared" si="0"/>
        <v>-</v>
      </c>
      <c r="Q5" s="14">
        <f t="shared" ref="Q5:Q29" si="1">IF(((L5+M5+N5+O5)/(G5))&lt;=1,((L5+M5+N5+O5)/(G5)),1)</f>
        <v>0</v>
      </c>
      <c r="R5" s="2"/>
      <c r="T5" s="19"/>
    </row>
    <row r="6" spans="1:20" s="18" customFormat="1" ht="48" customHeight="1" thickBot="1" x14ac:dyDescent="0.25">
      <c r="A6" s="2"/>
      <c r="B6" s="43"/>
      <c r="C6" s="53"/>
      <c r="D6" s="119"/>
      <c r="E6" s="20" t="s">
        <v>802</v>
      </c>
      <c r="F6" s="20" t="s">
        <v>803</v>
      </c>
      <c r="G6" s="16">
        <v>2</v>
      </c>
      <c r="H6" s="16">
        <v>0.25</v>
      </c>
      <c r="I6" s="16">
        <v>0.25</v>
      </c>
      <c r="J6" s="16">
        <v>0.25</v>
      </c>
      <c r="K6" s="16">
        <v>0.25</v>
      </c>
      <c r="L6" s="72">
        <v>0</v>
      </c>
      <c r="M6" s="16"/>
      <c r="N6" s="16"/>
      <c r="O6" s="17"/>
      <c r="P6" s="13">
        <f t="shared" si="0"/>
        <v>0</v>
      </c>
      <c r="Q6" s="14">
        <f t="shared" si="1"/>
        <v>0</v>
      </c>
      <c r="R6" s="2"/>
      <c r="T6" s="19"/>
    </row>
    <row r="7" spans="1:20" s="18" customFormat="1" ht="60.75" thickBot="1" x14ac:dyDescent="0.25">
      <c r="A7" s="2"/>
      <c r="B7" s="43"/>
      <c r="C7" s="53"/>
      <c r="D7" s="119"/>
      <c r="E7" s="20" t="s">
        <v>804</v>
      </c>
      <c r="F7" s="20" t="s">
        <v>805</v>
      </c>
      <c r="G7" s="16">
        <v>4</v>
      </c>
      <c r="H7" s="16">
        <v>0.5</v>
      </c>
      <c r="I7" s="16">
        <v>0.5</v>
      </c>
      <c r="J7" s="16">
        <v>0.5</v>
      </c>
      <c r="K7" s="16">
        <v>0.5</v>
      </c>
      <c r="L7" s="72">
        <v>0</v>
      </c>
      <c r="M7" s="16"/>
      <c r="N7" s="16"/>
      <c r="O7" s="17"/>
      <c r="P7" s="13">
        <f t="shared" si="0"/>
        <v>0</v>
      </c>
      <c r="Q7" s="14">
        <f t="shared" si="1"/>
        <v>0</v>
      </c>
      <c r="R7" s="2"/>
      <c r="T7" s="19"/>
    </row>
    <row r="8" spans="1:20" s="18" customFormat="1" ht="48" customHeight="1" thickBot="1" x14ac:dyDescent="0.25">
      <c r="A8" s="2"/>
      <c r="B8" s="43"/>
      <c r="C8" s="53"/>
      <c r="D8" s="119"/>
      <c r="E8" s="20" t="s">
        <v>806</v>
      </c>
      <c r="F8" s="20" t="s">
        <v>807</v>
      </c>
      <c r="G8" s="16">
        <v>1</v>
      </c>
      <c r="H8" s="16">
        <v>0</v>
      </c>
      <c r="I8" s="16">
        <v>1</v>
      </c>
      <c r="J8" s="16">
        <v>0</v>
      </c>
      <c r="K8" s="16">
        <v>0</v>
      </c>
      <c r="L8" s="72">
        <v>0</v>
      </c>
      <c r="M8" s="16"/>
      <c r="N8" s="16"/>
      <c r="O8" s="17"/>
      <c r="P8" s="13" t="str">
        <f t="shared" si="0"/>
        <v>-</v>
      </c>
      <c r="Q8" s="14">
        <f t="shared" si="1"/>
        <v>0</v>
      </c>
      <c r="R8" s="2"/>
      <c r="T8" s="19"/>
    </row>
    <row r="9" spans="1:20" s="18" customFormat="1" ht="48" customHeight="1" thickBot="1" x14ac:dyDescent="0.25">
      <c r="A9" s="2"/>
      <c r="B9" s="43"/>
      <c r="C9" s="53"/>
      <c r="D9" s="119"/>
      <c r="E9" s="20" t="s">
        <v>808</v>
      </c>
      <c r="F9" s="20" t="s">
        <v>809</v>
      </c>
      <c r="G9" s="16">
        <v>1</v>
      </c>
      <c r="H9" s="16">
        <v>0</v>
      </c>
      <c r="I9" s="16">
        <v>1</v>
      </c>
      <c r="J9" s="16">
        <v>0</v>
      </c>
      <c r="K9" s="16">
        <v>0</v>
      </c>
      <c r="L9" s="72">
        <v>0</v>
      </c>
      <c r="M9" s="16"/>
      <c r="N9" s="16"/>
      <c r="O9" s="17"/>
      <c r="P9" s="13" t="str">
        <f t="shared" si="0"/>
        <v>-</v>
      </c>
      <c r="Q9" s="14">
        <f t="shared" si="1"/>
        <v>0</v>
      </c>
      <c r="R9" s="2"/>
      <c r="T9" s="19"/>
    </row>
    <row r="10" spans="1:20" s="18" customFormat="1" ht="48" customHeight="1" thickBot="1" x14ac:dyDescent="0.25">
      <c r="A10" s="2"/>
      <c r="B10" s="43"/>
      <c r="C10" s="53"/>
      <c r="D10" s="119"/>
      <c r="E10" s="20" t="s">
        <v>810</v>
      </c>
      <c r="F10" s="20" t="s">
        <v>811</v>
      </c>
      <c r="G10" s="16">
        <v>500</v>
      </c>
      <c r="H10" s="16">
        <v>20</v>
      </c>
      <c r="I10" s="16">
        <v>20</v>
      </c>
      <c r="J10" s="16">
        <v>20</v>
      </c>
      <c r="K10" s="16">
        <v>17</v>
      </c>
      <c r="L10" s="72">
        <v>0</v>
      </c>
      <c r="M10" s="16"/>
      <c r="N10" s="16"/>
      <c r="O10" s="17"/>
      <c r="P10" s="13">
        <f t="shared" si="0"/>
        <v>0</v>
      </c>
      <c r="Q10" s="14">
        <f t="shared" si="1"/>
        <v>0</v>
      </c>
      <c r="R10" s="2"/>
      <c r="T10" s="19"/>
    </row>
    <row r="11" spans="1:20" s="18" customFormat="1" ht="23.25" customHeight="1" thickBot="1" x14ac:dyDescent="0.25">
      <c r="A11" s="2"/>
      <c r="B11" s="43"/>
      <c r="C11" s="53"/>
      <c r="D11" s="119"/>
      <c r="E11" s="20" t="s">
        <v>812</v>
      </c>
      <c r="F11" s="20" t="s">
        <v>255</v>
      </c>
      <c r="G11" s="21">
        <v>2</v>
      </c>
      <c r="H11" s="21">
        <v>0.25</v>
      </c>
      <c r="I11" s="21">
        <v>0.25</v>
      </c>
      <c r="J11" s="21">
        <v>0.25</v>
      </c>
      <c r="K11" s="21">
        <v>0.25</v>
      </c>
      <c r="L11" s="73">
        <v>0.2</v>
      </c>
      <c r="M11" s="21"/>
      <c r="N11" s="21"/>
      <c r="O11" s="22"/>
      <c r="P11" s="13">
        <f t="shared" si="0"/>
        <v>0.8</v>
      </c>
      <c r="Q11" s="14">
        <f t="shared" si="1"/>
        <v>0.1</v>
      </c>
      <c r="R11" s="2"/>
      <c r="T11" s="19"/>
    </row>
    <row r="12" spans="1:20" ht="48" customHeight="1" thickBot="1" x14ac:dyDescent="0.25">
      <c r="A12" s="2"/>
      <c r="B12" s="43"/>
      <c r="C12" s="53"/>
      <c r="D12" s="119"/>
      <c r="E12" s="20" t="s">
        <v>813</v>
      </c>
      <c r="F12" s="20" t="s">
        <v>814</v>
      </c>
      <c r="G12" s="16">
        <v>4</v>
      </c>
      <c r="H12" s="16">
        <v>1</v>
      </c>
      <c r="I12" s="16">
        <v>1</v>
      </c>
      <c r="J12" s="16">
        <v>1</v>
      </c>
      <c r="K12" s="16">
        <v>1</v>
      </c>
      <c r="L12" s="77">
        <v>0</v>
      </c>
      <c r="M12" s="16"/>
      <c r="N12" s="16"/>
      <c r="O12" s="23"/>
      <c r="P12" s="13">
        <f t="shared" si="0"/>
        <v>0</v>
      </c>
      <c r="Q12" s="14">
        <f t="shared" si="1"/>
        <v>0</v>
      </c>
      <c r="R12" s="2"/>
      <c r="T12" s="15"/>
    </row>
    <row r="13" spans="1:20" ht="48" customHeight="1" thickBot="1" x14ac:dyDescent="0.25">
      <c r="B13" s="43"/>
      <c r="C13" s="53"/>
      <c r="D13" s="119"/>
      <c r="E13" s="20" t="s">
        <v>815</v>
      </c>
      <c r="F13" s="20" t="s">
        <v>816</v>
      </c>
      <c r="G13" s="21">
        <v>1</v>
      </c>
      <c r="H13" s="21">
        <v>0.25</v>
      </c>
      <c r="I13" s="21">
        <v>0.25</v>
      </c>
      <c r="J13" s="21">
        <v>0.25</v>
      </c>
      <c r="K13" s="21">
        <v>0.25</v>
      </c>
      <c r="L13" s="73">
        <v>0</v>
      </c>
      <c r="M13" s="21"/>
      <c r="N13" s="21"/>
      <c r="O13" s="22"/>
      <c r="P13" s="13">
        <f t="shared" si="0"/>
        <v>0</v>
      </c>
      <c r="Q13" s="14">
        <f t="shared" si="1"/>
        <v>0</v>
      </c>
      <c r="R13" s="2"/>
      <c r="T13" s="15"/>
    </row>
    <row r="14" spans="1:20" ht="60.75" thickBot="1" x14ac:dyDescent="0.25">
      <c r="B14" s="43"/>
      <c r="C14" s="53"/>
      <c r="D14" s="119"/>
      <c r="E14" s="20" t="s">
        <v>817</v>
      </c>
      <c r="F14" s="20" t="s">
        <v>610</v>
      </c>
      <c r="G14" s="21">
        <v>3</v>
      </c>
      <c r="H14" s="21">
        <v>0</v>
      </c>
      <c r="I14" s="21">
        <v>1</v>
      </c>
      <c r="J14" s="21">
        <v>1</v>
      </c>
      <c r="K14" s="21">
        <v>0</v>
      </c>
      <c r="L14" s="73">
        <v>0</v>
      </c>
      <c r="M14" s="21"/>
      <c r="N14" s="21"/>
      <c r="O14" s="22"/>
      <c r="P14" s="13" t="str">
        <f t="shared" si="0"/>
        <v>-</v>
      </c>
      <c r="Q14" s="14">
        <f t="shared" si="1"/>
        <v>0</v>
      </c>
      <c r="T14" s="15"/>
    </row>
    <row r="15" spans="1:20" ht="57" customHeight="1" thickBot="1" x14ac:dyDescent="0.25">
      <c r="B15" s="43"/>
      <c r="C15" s="53"/>
      <c r="D15" s="119"/>
      <c r="E15" s="20" t="s">
        <v>818</v>
      </c>
      <c r="F15" s="20" t="s">
        <v>610</v>
      </c>
      <c r="G15" s="21">
        <v>2</v>
      </c>
      <c r="H15" s="21">
        <v>0</v>
      </c>
      <c r="I15" s="21">
        <v>1</v>
      </c>
      <c r="J15" s="21">
        <v>1</v>
      </c>
      <c r="K15" s="21">
        <v>0</v>
      </c>
      <c r="L15" s="73">
        <v>0</v>
      </c>
      <c r="M15" s="21"/>
      <c r="N15" s="21"/>
      <c r="O15" s="22"/>
      <c r="P15" s="13" t="str">
        <f t="shared" si="0"/>
        <v>-</v>
      </c>
      <c r="Q15" s="14">
        <f t="shared" si="1"/>
        <v>0</v>
      </c>
      <c r="T15" s="15"/>
    </row>
    <row r="16" spans="1:20" ht="48" customHeight="1" thickBot="1" x14ac:dyDescent="0.25">
      <c r="B16" s="43"/>
      <c r="C16" s="53"/>
      <c r="D16" s="119"/>
      <c r="E16" s="20" t="s">
        <v>819</v>
      </c>
      <c r="F16" s="20" t="s">
        <v>381</v>
      </c>
      <c r="G16" s="21">
        <v>1</v>
      </c>
      <c r="H16" s="21">
        <v>0.25</v>
      </c>
      <c r="I16" s="21">
        <v>0.25</v>
      </c>
      <c r="J16" s="21">
        <v>0.25</v>
      </c>
      <c r="K16" s="21">
        <v>0.25</v>
      </c>
      <c r="L16" s="73">
        <v>0</v>
      </c>
      <c r="M16" s="21"/>
      <c r="N16" s="21"/>
      <c r="O16" s="22"/>
      <c r="P16" s="13">
        <f t="shared" si="0"/>
        <v>0</v>
      </c>
      <c r="Q16" s="14">
        <f t="shared" si="1"/>
        <v>0</v>
      </c>
      <c r="T16" s="15"/>
    </row>
    <row r="17" spans="2:20" ht="60.75" thickBot="1" x14ac:dyDescent="0.25">
      <c r="B17" s="43"/>
      <c r="C17" s="53"/>
      <c r="D17" s="120"/>
      <c r="E17" s="20" t="s">
        <v>820</v>
      </c>
      <c r="F17" s="20" t="s">
        <v>821</v>
      </c>
      <c r="G17" s="21">
        <v>4</v>
      </c>
      <c r="H17" s="21">
        <v>0</v>
      </c>
      <c r="I17" s="21">
        <v>0</v>
      </c>
      <c r="J17" s="21">
        <v>2</v>
      </c>
      <c r="K17" s="21">
        <v>2</v>
      </c>
      <c r="L17" s="73">
        <v>0</v>
      </c>
      <c r="M17" s="21"/>
      <c r="N17" s="21"/>
      <c r="O17" s="22"/>
      <c r="P17" s="13" t="str">
        <f t="shared" si="0"/>
        <v>-</v>
      </c>
      <c r="Q17" s="14">
        <f t="shared" si="1"/>
        <v>0</v>
      </c>
      <c r="T17" s="15"/>
    </row>
    <row r="18" spans="2:20" ht="32.25" customHeight="1" thickBot="1" x14ac:dyDescent="0.25">
      <c r="B18" s="43"/>
      <c r="C18" s="53"/>
      <c r="D18" s="121" t="s">
        <v>844</v>
      </c>
      <c r="E18" s="20" t="s">
        <v>822</v>
      </c>
      <c r="F18" s="20" t="s">
        <v>823</v>
      </c>
      <c r="G18" s="21">
        <v>1</v>
      </c>
      <c r="H18" s="21">
        <v>0.25</v>
      </c>
      <c r="I18" s="21">
        <v>0.25</v>
      </c>
      <c r="J18" s="21">
        <v>0.25</v>
      </c>
      <c r="K18" s="21">
        <v>0.25</v>
      </c>
      <c r="L18" s="73">
        <v>0</v>
      </c>
      <c r="M18" s="21"/>
      <c r="N18" s="21"/>
      <c r="O18" s="22"/>
      <c r="P18" s="13">
        <f t="shared" si="0"/>
        <v>0</v>
      </c>
      <c r="Q18" s="14">
        <f t="shared" si="1"/>
        <v>0</v>
      </c>
      <c r="T18" s="15"/>
    </row>
    <row r="19" spans="2:20" ht="45.75" thickBot="1" x14ac:dyDescent="0.25">
      <c r="B19" s="43"/>
      <c r="C19" s="53"/>
      <c r="D19" s="119"/>
      <c r="E19" s="20" t="s">
        <v>824</v>
      </c>
      <c r="F19" s="20" t="s">
        <v>410</v>
      </c>
      <c r="G19" s="24">
        <v>1</v>
      </c>
      <c r="H19" s="24">
        <v>0</v>
      </c>
      <c r="I19" s="24">
        <v>0.4</v>
      </c>
      <c r="J19" s="24">
        <v>0.4</v>
      </c>
      <c r="K19" s="24">
        <v>0.4</v>
      </c>
      <c r="L19" s="78">
        <v>0</v>
      </c>
      <c r="M19" s="24"/>
      <c r="N19" s="25"/>
      <c r="O19" s="26"/>
      <c r="P19" s="13" t="str">
        <f t="shared" si="0"/>
        <v>-</v>
      </c>
      <c r="Q19" s="14">
        <f t="shared" si="1"/>
        <v>0</v>
      </c>
      <c r="T19" s="15"/>
    </row>
    <row r="20" spans="2:20" ht="60.75" thickBot="1" x14ac:dyDescent="0.25">
      <c r="B20" s="43"/>
      <c r="C20" s="53"/>
      <c r="D20" s="120"/>
      <c r="E20" s="20" t="s">
        <v>825</v>
      </c>
      <c r="F20" s="20" t="s">
        <v>826</v>
      </c>
      <c r="G20" s="21">
        <v>47000</v>
      </c>
      <c r="H20" s="21">
        <v>47000</v>
      </c>
      <c r="I20" s="21">
        <v>47000</v>
      </c>
      <c r="J20" s="21">
        <v>47000</v>
      </c>
      <c r="K20" s="21">
        <v>47000</v>
      </c>
      <c r="L20" s="73">
        <v>0</v>
      </c>
      <c r="M20" s="21"/>
      <c r="N20" s="21"/>
      <c r="O20" s="22"/>
      <c r="P20" s="13">
        <f t="shared" si="0"/>
        <v>0</v>
      </c>
      <c r="Q20" s="14">
        <f t="shared" si="1"/>
        <v>0</v>
      </c>
      <c r="T20" s="15"/>
    </row>
    <row r="21" spans="2:20" ht="50.25" customHeight="1" thickBot="1" x14ac:dyDescent="0.25">
      <c r="B21" s="43"/>
      <c r="C21" s="53"/>
      <c r="D21" s="121" t="s">
        <v>845</v>
      </c>
      <c r="E21" s="20" t="s">
        <v>827</v>
      </c>
      <c r="F21" s="20" t="s">
        <v>828</v>
      </c>
      <c r="G21" s="21">
        <v>1</v>
      </c>
      <c r="H21" s="21">
        <v>0</v>
      </c>
      <c r="I21" s="21">
        <v>0</v>
      </c>
      <c r="J21" s="21">
        <v>1</v>
      </c>
      <c r="K21" s="21">
        <v>0</v>
      </c>
      <c r="L21" s="73">
        <v>0</v>
      </c>
      <c r="M21" s="21"/>
      <c r="N21" s="21"/>
      <c r="O21" s="22"/>
      <c r="P21" s="13" t="str">
        <f t="shared" si="0"/>
        <v>-</v>
      </c>
      <c r="Q21" s="14">
        <f t="shared" si="1"/>
        <v>0</v>
      </c>
      <c r="T21" s="15"/>
    </row>
    <row r="22" spans="2:20" ht="30.75" thickBot="1" x14ac:dyDescent="0.25">
      <c r="B22" s="43"/>
      <c r="C22" s="53"/>
      <c r="D22" s="120"/>
      <c r="E22" s="20" t="s">
        <v>829</v>
      </c>
      <c r="F22" s="20" t="s">
        <v>830</v>
      </c>
      <c r="G22" s="21">
        <v>4</v>
      </c>
      <c r="H22" s="21">
        <v>1</v>
      </c>
      <c r="I22" s="21">
        <v>1</v>
      </c>
      <c r="J22" s="21">
        <v>1</v>
      </c>
      <c r="K22" s="21">
        <v>1</v>
      </c>
      <c r="L22" s="73">
        <v>1</v>
      </c>
      <c r="M22" s="21"/>
      <c r="N22" s="21"/>
      <c r="O22" s="22"/>
      <c r="P22" s="13">
        <f t="shared" si="0"/>
        <v>1</v>
      </c>
      <c r="Q22" s="14">
        <f t="shared" si="1"/>
        <v>0.25</v>
      </c>
      <c r="T22" s="15"/>
    </row>
    <row r="23" spans="2:20" ht="32.25" customHeight="1" thickBot="1" x14ac:dyDescent="0.25">
      <c r="B23" s="43"/>
      <c r="C23" s="53"/>
      <c r="D23" s="121" t="s">
        <v>846</v>
      </c>
      <c r="E23" s="20" t="s">
        <v>831</v>
      </c>
      <c r="F23" s="20" t="s">
        <v>832</v>
      </c>
      <c r="G23" s="21">
        <v>1</v>
      </c>
      <c r="H23" s="21">
        <v>0</v>
      </c>
      <c r="I23" s="21">
        <v>0</v>
      </c>
      <c r="J23" s="21">
        <v>1</v>
      </c>
      <c r="K23" s="21">
        <v>0</v>
      </c>
      <c r="L23" s="73">
        <v>0</v>
      </c>
      <c r="M23" s="21"/>
      <c r="N23" s="21"/>
      <c r="O23" s="22"/>
      <c r="P23" s="13" t="str">
        <f t="shared" si="0"/>
        <v>-</v>
      </c>
      <c r="Q23" s="14">
        <f t="shared" si="1"/>
        <v>0</v>
      </c>
      <c r="T23" s="15"/>
    </row>
    <row r="24" spans="2:20" ht="45.75" thickBot="1" x14ac:dyDescent="0.25">
      <c r="B24" s="43"/>
      <c r="C24" s="53"/>
      <c r="D24" s="119"/>
      <c r="E24" s="20" t="s">
        <v>833</v>
      </c>
      <c r="F24" s="20" t="s">
        <v>834</v>
      </c>
      <c r="G24" s="21">
        <v>1</v>
      </c>
      <c r="H24" s="21">
        <v>0.25</v>
      </c>
      <c r="I24" s="21">
        <v>0.25</v>
      </c>
      <c r="J24" s="21">
        <v>0.25</v>
      </c>
      <c r="K24" s="21">
        <v>0.25</v>
      </c>
      <c r="L24" s="73">
        <v>0</v>
      </c>
      <c r="M24" s="21"/>
      <c r="N24" s="21"/>
      <c r="O24" s="22"/>
      <c r="P24" s="13">
        <f t="shared" si="0"/>
        <v>0</v>
      </c>
      <c r="Q24" s="14">
        <f t="shared" si="1"/>
        <v>0</v>
      </c>
      <c r="T24" s="15"/>
    </row>
    <row r="25" spans="2:20" ht="32.25" customHeight="1" thickBot="1" x14ac:dyDescent="0.25">
      <c r="B25" s="43"/>
      <c r="C25" s="53"/>
      <c r="D25" s="120"/>
      <c r="E25" s="20" t="s">
        <v>835</v>
      </c>
      <c r="F25" s="20" t="s">
        <v>836</v>
      </c>
      <c r="G25" s="24">
        <v>1</v>
      </c>
      <c r="H25" s="24">
        <v>0</v>
      </c>
      <c r="I25" s="24">
        <v>0</v>
      </c>
      <c r="J25" s="24">
        <v>1</v>
      </c>
      <c r="K25" s="24">
        <v>0</v>
      </c>
      <c r="L25" s="79">
        <v>0</v>
      </c>
      <c r="M25" s="28"/>
      <c r="N25" s="21"/>
      <c r="O25" s="26"/>
      <c r="P25" s="13" t="str">
        <f t="shared" si="0"/>
        <v>-</v>
      </c>
      <c r="Q25" s="14">
        <f t="shared" si="1"/>
        <v>0</v>
      </c>
      <c r="T25" s="15"/>
    </row>
    <row r="26" spans="2:20" ht="60.75" thickBot="1" x14ac:dyDescent="0.25">
      <c r="B26" s="43"/>
      <c r="C26" s="53"/>
      <c r="D26" s="121" t="s">
        <v>847</v>
      </c>
      <c r="E26" s="20" t="s">
        <v>837</v>
      </c>
      <c r="F26" s="20" t="s">
        <v>177</v>
      </c>
      <c r="G26" s="16">
        <v>1</v>
      </c>
      <c r="H26" s="16">
        <v>0</v>
      </c>
      <c r="I26" s="16">
        <v>0</v>
      </c>
      <c r="J26" s="16">
        <v>1</v>
      </c>
      <c r="K26" s="16">
        <v>0</v>
      </c>
      <c r="L26" s="77">
        <v>0</v>
      </c>
      <c r="M26" s="16"/>
      <c r="N26" s="16"/>
      <c r="O26" s="23"/>
      <c r="P26" s="13" t="str">
        <f t="shared" si="0"/>
        <v>-</v>
      </c>
      <c r="Q26" s="14">
        <f t="shared" si="1"/>
        <v>0</v>
      </c>
      <c r="T26" s="15"/>
    </row>
    <row r="27" spans="2:20" ht="67.5" customHeight="1" thickBot="1" x14ac:dyDescent="0.25">
      <c r="B27" s="43"/>
      <c r="C27" s="53"/>
      <c r="D27" s="119"/>
      <c r="E27" s="20" t="s">
        <v>838</v>
      </c>
      <c r="F27" s="20" t="s">
        <v>839</v>
      </c>
      <c r="G27" s="21">
        <v>1</v>
      </c>
      <c r="H27" s="21">
        <v>0</v>
      </c>
      <c r="I27" s="21" t="s">
        <v>848</v>
      </c>
      <c r="J27" s="21" t="s">
        <v>849</v>
      </c>
      <c r="K27" s="21" t="s">
        <v>850</v>
      </c>
      <c r="L27" s="73">
        <v>0</v>
      </c>
      <c r="M27" s="21"/>
      <c r="N27" s="21"/>
      <c r="O27" s="22"/>
      <c r="P27" s="13" t="str">
        <f t="shared" si="0"/>
        <v>-</v>
      </c>
      <c r="Q27" s="14">
        <f t="shared" si="1"/>
        <v>0</v>
      </c>
      <c r="T27" s="15"/>
    </row>
    <row r="28" spans="2:20" ht="48" customHeight="1" thickBot="1" x14ac:dyDescent="0.25">
      <c r="B28" s="43"/>
      <c r="C28" s="53"/>
      <c r="D28" s="119"/>
      <c r="E28" s="20" t="s">
        <v>840</v>
      </c>
      <c r="F28" s="20" t="s">
        <v>841</v>
      </c>
      <c r="G28" s="21">
        <v>1</v>
      </c>
      <c r="H28" s="21">
        <v>0.25</v>
      </c>
      <c r="I28" s="21">
        <v>0.25</v>
      </c>
      <c r="J28" s="21">
        <v>0.25</v>
      </c>
      <c r="K28" s="21">
        <v>0.25</v>
      </c>
      <c r="L28" s="73">
        <v>0.1</v>
      </c>
      <c r="M28" s="21"/>
      <c r="N28" s="21"/>
      <c r="O28" s="29"/>
      <c r="P28" s="13">
        <f t="shared" si="0"/>
        <v>0.4</v>
      </c>
      <c r="Q28" s="14">
        <f t="shared" si="1"/>
        <v>0.1</v>
      </c>
      <c r="T28" s="15"/>
    </row>
    <row r="29" spans="2:20" ht="48" customHeight="1" thickBot="1" x14ac:dyDescent="0.25">
      <c r="B29" s="43"/>
      <c r="C29" s="53"/>
      <c r="D29" s="120"/>
      <c r="E29" s="20" t="s">
        <v>842</v>
      </c>
      <c r="F29" s="20" t="s">
        <v>177</v>
      </c>
      <c r="G29" s="21">
        <v>1</v>
      </c>
      <c r="H29" s="21">
        <v>0</v>
      </c>
      <c r="I29" s="21">
        <v>1</v>
      </c>
      <c r="J29" s="21">
        <v>0</v>
      </c>
      <c r="K29" s="21">
        <v>0</v>
      </c>
      <c r="L29" s="73">
        <v>0</v>
      </c>
      <c r="M29" s="21"/>
      <c r="N29" s="21"/>
      <c r="O29" s="22"/>
      <c r="P29" s="13" t="str">
        <f t="shared" si="0"/>
        <v>-</v>
      </c>
      <c r="Q29" s="14">
        <f t="shared" si="1"/>
        <v>0</v>
      </c>
      <c r="T29" s="15"/>
    </row>
    <row r="30" spans="2:20" ht="69" customHeight="1" thickBot="1" x14ac:dyDescent="0.25">
      <c r="B30" s="112" t="s">
        <v>91</v>
      </c>
      <c r="C30" s="112" t="s">
        <v>92</v>
      </c>
      <c r="D30" s="114" t="s">
        <v>170</v>
      </c>
      <c r="E30" s="34" t="s">
        <v>15</v>
      </c>
      <c r="F30" s="49"/>
      <c r="G30" s="116" t="s">
        <v>16</v>
      </c>
      <c r="H30" s="64" t="s">
        <v>44</v>
      </c>
      <c r="I30" s="34" t="s">
        <v>45</v>
      </c>
      <c r="J30" s="35" t="s">
        <v>46</v>
      </c>
      <c r="K30" s="35" t="s">
        <v>40</v>
      </c>
      <c r="L30" s="74" t="s">
        <v>37</v>
      </c>
      <c r="M30" s="34" t="s">
        <v>38</v>
      </c>
      <c r="N30" s="35" t="s">
        <v>39</v>
      </c>
      <c r="O30" s="35" t="s">
        <v>40</v>
      </c>
      <c r="P30" s="36" t="s">
        <v>17</v>
      </c>
      <c r="Q30" s="37" t="s">
        <v>12</v>
      </c>
    </row>
    <row r="31" spans="2:20" ht="16.5" thickBot="1" x14ac:dyDescent="0.25">
      <c r="B31" s="113"/>
      <c r="C31" s="113"/>
      <c r="D31" s="115"/>
      <c r="E31" s="38">
        <f>COUNTA(E4:E29)</f>
        <v>26</v>
      </c>
      <c r="F31" s="50"/>
      <c r="G31" s="117"/>
      <c r="H31" s="40">
        <f t="shared" ref="H31:O31" si="2">COUNTIF(H4:H29,"&gt;0")</f>
        <v>12</v>
      </c>
      <c r="I31" s="40">
        <f t="shared" si="2"/>
        <v>19</v>
      </c>
      <c r="J31" s="40">
        <f t="shared" si="2"/>
        <v>22</v>
      </c>
      <c r="K31" s="40">
        <f t="shared" si="2"/>
        <v>14</v>
      </c>
      <c r="L31" s="75">
        <f t="shared" si="2"/>
        <v>3</v>
      </c>
      <c r="M31" s="40">
        <f t="shared" si="2"/>
        <v>0</v>
      </c>
      <c r="N31" s="40">
        <f t="shared" si="2"/>
        <v>0</v>
      </c>
      <c r="O31" s="40">
        <f t="shared" si="2"/>
        <v>0</v>
      </c>
      <c r="P31" s="41">
        <f>AVERAGE(P4:P29)</f>
        <v>0.18333333333333335</v>
      </c>
      <c r="Q31" s="41">
        <f>AVERAGE(Q4:Q29)</f>
        <v>1.7307692307692305E-2</v>
      </c>
    </row>
    <row r="32" spans="2:20" ht="12" customHeight="1" x14ac:dyDescent="0.2"/>
    <row r="34" ht="12" customHeight="1" x14ac:dyDescent="0.2"/>
    <row r="35" ht="55.5" customHeight="1" x14ac:dyDescent="0.2"/>
  </sheetData>
  <autoFilter ref="B3:Q31"/>
  <mergeCells count="10">
    <mergeCell ref="B1:Q1"/>
    <mergeCell ref="B30:B31"/>
    <mergeCell ref="C30:C31"/>
    <mergeCell ref="D30:D31"/>
    <mergeCell ref="G30:G31"/>
    <mergeCell ref="D4:D17"/>
    <mergeCell ref="D18:D20"/>
    <mergeCell ref="D21:D22"/>
    <mergeCell ref="D23:D25"/>
    <mergeCell ref="D26:D29"/>
  </mergeCells>
  <conditionalFormatting sqref="Q4:Q29">
    <cfRule type="cellIs" dxfId="279" priority="109" operator="equal">
      <formula>"-"</formula>
    </cfRule>
    <cfRule type="cellIs" dxfId="278" priority="110" operator="between">
      <formula>0.9</formula>
      <formula>1</formula>
    </cfRule>
    <cfRule type="cellIs" dxfId="277" priority="111" operator="between">
      <formula>0.7</formula>
      <formula>0.899</formula>
    </cfRule>
    <cfRule type="cellIs" dxfId="276" priority="112" operator="between">
      <formula>0</formula>
      <formula>0.699</formula>
    </cfRule>
  </conditionalFormatting>
  <conditionalFormatting sqref="Q4:Q29">
    <cfRule type="cellIs" dxfId="275" priority="105" operator="equal">
      <formula>"-"</formula>
    </cfRule>
    <cfRule type="cellIs" dxfId="274" priority="106" operator="lessThan">
      <formula>0.699</formula>
    </cfRule>
    <cfRule type="cellIs" dxfId="273" priority="107" operator="between">
      <formula>0.7</formula>
      <formula>0.8999</formula>
    </cfRule>
    <cfRule type="cellIs" dxfId="272" priority="108" operator="between">
      <formula>0.9</formula>
      <formula>1</formula>
    </cfRule>
  </conditionalFormatting>
  <conditionalFormatting sqref="Q4:Q29">
    <cfRule type="cellIs" dxfId="271" priority="101" operator="equal">
      <formula>"-"</formula>
    </cfRule>
    <cfRule type="cellIs" dxfId="270" priority="102" operator="lessThan">
      <formula>0.69999</formula>
    </cfRule>
    <cfRule type="cellIs" dxfId="269" priority="103" operator="between">
      <formula>0.7</formula>
      <formula>0.8999</formula>
    </cfRule>
    <cfRule type="cellIs" dxfId="268" priority="104" operator="between">
      <formula>0.9</formula>
      <formula>1</formula>
    </cfRule>
  </conditionalFormatting>
  <conditionalFormatting sqref="Q4:Q29">
    <cfRule type="cellIs" dxfId="267" priority="97" operator="equal">
      <formula>"-"</formula>
    </cfRule>
    <cfRule type="cellIs" dxfId="266" priority="98" operator="between">
      <formula>0.9</formula>
      <formula>1</formula>
    </cfRule>
    <cfRule type="cellIs" dxfId="265" priority="99" operator="between">
      <formula>0.7</formula>
      <formula>0.899</formula>
    </cfRule>
    <cfRule type="cellIs" dxfId="264" priority="100" operator="lessThan">
      <formula>0.699</formula>
    </cfRule>
  </conditionalFormatting>
  <conditionalFormatting sqref="Q4:Q29">
    <cfRule type="cellIs" dxfId="263" priority="93" operator="equal">
      <formula>"-"</formula>
    </cfRule>
    <cfRule type="cellIs" dxfId="262" priority="94" operator="lessThan">
      <formula>0.699</formula>
    </cfRule>
    <cfRule type="cellIs" dxfId="261" priority="95" operator="between">
      <formula>0.9</formula>
      <formula>1</formula>
    </cfRule>
    <cfRule type="cellIs" dxfId="260" priority="96" operator="between">
      <formula>0.7</formula>
      <formula>"89.99%"</formula>
    </cfRule>
  </conditionalFormatting>
  <conditionalFormatting sqref="Q4:Q29">
    <cfRule type="cellIs" dxfId="259" priority="89" operator="equal">
      <formula>"-"</formula>
    </cfRule>
    <cfRule type="cellIs" dxfId="258" priority="90" operator="lessThan">
      <formula>0.699</formula>
    </cfRule>
    <cfRule type="cellIs" dxfId="257" priority="91" operator="between">
      <formula>0.7</formula>
      <formula>0.899</formula>
    </cfRule>
    <cfRule type="cellIs" dxfId="256" priority="92" operator="between">
      <formula>0.9</formula>
      <formula>1</formula>
    </cfRule>
  </conditionalFormatting>
  <conditionalFormatting sqref="Q4:Q29">
    <cfRule type="cellIs" dxfId="255" priority="85" operator="equal">
      <formula>"-"</formula>
    </cfRule>
    <cfRule type="cellIs" dxfId="254" priority="86" operator="lessThan">
      <formula>0.699</formula>
    </cfRule>
    <cfRule type="cellIs" dxfId="253" priority="87" operator="between">
      <formula>0.7</formula>
      <formula>0.9166666</formula>
    </cfRule>
    <cfRule type="cellIs" dxfId="252" priority="88" operator="between">
      <formula>0.9167</formula>
      <formula>1</formula>
    </cfRule>
  </conditionalFormatting>
  <conditionalFormatting sqref="P4:P29">
    <cfRule type="cellIs" dxfId="251" priority="25" operator="equal">
      <formula>"-"</formula>
    </cfRule>
    <cfRule type="cellIs" dxfId="250" priority="26" operator="between">
      <formula>0.9</formula>
      <formula>1</formula>
    </cfRule>
    <cfRule type="cellIs" dxfId="249" priority="27" operator="between">
      <formula>0.7</formula>
      <formula>0.899</formula>
    </cfRule>
    <cfRule type="cellIs" dxfId="248" priority="28" operator="between">
      <formula>0</formula>
      <formula>0.699</formula>
    </cfRule>
  </conditionalFormatting>
  <conditionalFormatting sqref="P4:P29">
    <cfRule type="cellIs" dxfId="247" priority="21" operator="equal">
      <formula>"-"</formula>
    </cfRule>
    <cfRule type="cellIs" dxfId="246" priority="22" operator="lessThan">
      <formula>0.699</formula>
    </cfRule>
    <cfRule type="cellIs" dxfId="245" priority="23" operator="between">
      <formula>0.7</formula>
      <formula>0.8999</formula>
    </cfRule>
    <cfRule type="cellIs" dxfId="244" priority="24" operator="between">
      <formula>0.9</formula>
      <formula>1</formula>
    </cfRule>
  </conditionalFormatting>
  <conditionalFormatting sqref="P4:P29">
    <cfRule type="cellIs" dxfId="243" priority="17" operator="equal">
      <formula>"-"</formula>
    </cfRule>
    <cfRule type="cellIs" dxfId="242" priority="18" operator="lessThan">
      <formula>0.69999</formula>
    </cfRule>
    <cfRule type="cellIs" dxfId="241" priority="19" operator="between">
      <formula>0.7</formula>
      <formula>0.8999</formula>
    </cfRule>
    <cfRule type="cellIs" dxfId="240" priority="20" operator="between">
      <formula>0.9</formula>
      <formula>1</formula>
    </cfRule>
  </conditionalFormatting>
  <conditionalFormatting sqref="P4:P29">
    <cfRule type="cellIs" dxfId="239" priority="13" operator="equal">
      <formula>"-"</formula>
    </cfRule>
    <cfRule type="cellIs" dxfId="238" priority="14" operator="between">
      <formula>0.9</formula>
      <formula>1</formula>
    </cfRule>
    <cfRule type="cellIs" dxfId="237" priority="15" operator="between">
      <formula>0.7</formula>
      <formula>0.899</formula>
    </cfRule>
    <cfRule type="cellIs" dxfId="236" priority="16" operator="lessThan">
      <formula>0.699</formula>
    </cfRule>
  </conditionalFormatting>
  <conditionalFormatting sqref="P4:P29">
    <cfRule type="cellIs" dxfId="235" priority="9" operator="equal">
      <formula>"-"</formula>
    </cfRule>
    <cfRule type="cellIs" dxfId="234" priority="10" operator="lessThan">
      <formula>0.699</formula>
    </cfRule>
    <cfRule type="cellIs" dxfId="233" priority="11" operator="between">
      <formula>0.9</formula>
      <formula>1</formula>
    </cfRule>
    <cfRule type="cellIs" dxfId="232" priority="12" operator="between">
      <formula>0.7</formula>
      <formula>"89.99%"</formula>
    </cfRule>
  </conditionalFormatting>
  <conditionalFormatting sqref="P4:P29">
    <cfRule type="cellIs" dxfId="231" priority="5" operator="equal">
      <formula>"-"</formula>
    </cfRule>
    <cfRule type="cellIs" dxfId="230" priority="6" operator="lessThan">
      <formula>0.699</formula>
    </cfRule>
    <cfRule type="cellIs" dxfId="229" priority="7" operator="between">
      <formula>0.7</formula>
      <formula>0.899</formula>
    </cfRule>
    <cfRule type="cellIs" dxfId="228" priority="8" operator="between">
      <formula>0.9</formula>
      <formula>1</formula>
    </cfRule>
  </conditionalFormatting>
  <conditionalFormatting sqref="P4:P29">
    <cfRule type="cellIs" dxfId="227" priority="1" operator="equal">
      <formula>"-"</formula>
    </cfRule>
    <cfRule type="cellIs" dxfId="226" priority="2" operator="lessThan">
      <formula>0.699</formula>
    </cfRule>
    <cfRule type="cellIs" dxfId="225" priority="3" operator="between">
      <formula>0.7</formula>
      <formula>0.9166666</formula>
    </cfRule>
    <cfRule type="cellIs" dxfId="224"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2"/>
  <sheetViews>
    <sheetView tabSelected="1" view="pageBreakPreview" zoomScale="70" zoomScaleNormal="70" zoomScaleSheetLayoutView="70" workbookViewId="0">
      <selection activeCell="A8" sqref="A8"/>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1271</v>
      </c>
      <c r="C1" s="111"/>
      <c r="D1" s="111"/>
      <c r="E1" s="111"/>
      <c r="F1" s="111"/>
      <c r="G1" s="111"/>
      <c r="H1" s="111"/>
      <c r="I1" s="111"/>
      <c r="J1" s="111"/>
      <c r="K1" s="111"/>
      <c r="L1" s="111"/>
      <c r="M1" s="111"/>
      <c r="N1" s="111"/>
      <c r="O1" s="111"/>
      <c r="P1" s="111"/>
      <c r="Q1" s="111"/>
    </row>
    <row r="2" spans="1:20" ht="16.5" thickBot="1" x14ac:dyDescent="0.25">
      <c r="D2" s="2"/>
      <c r="E2" s="63"/>
      <c r="F2" s="63"/>
      <c r="G2" s="63"/>
      <c r="H2" s="63"/>
      <c r="I2" s="63"/>
      <c r="J2" s="63"/>
      <c r="K2" s="63"/>
      <c r="L2" s="89"/>
      <c r="M2" s="99"/>
      <c r="N2" s="63"/>
      <c r="O2" s="63"/>
      <c r="P2" s="63"/>
      <c r="Q2" s="63"/>
    </row>
    <row r="3" spans="1:20" ht="54" customHeight="1" thickBot="1" x14ac:dyDescent="0.25">
      <c r="B3" s="4" t="s">
        <v>0</v>
      </c>
      <c r="C3" s="51" t="s">
        <v>36</v>
      </c>
      <c r="D3" s="5" t="s">
        <v>1</v>
      </c>
      <c r="E3" s="6" t="s">
        <v>2</v>
      </c>
      <c r="F3" s="6" t="s">
        <v>18</v>
      </c>
      <c r="G3" s="7" t="s">
        <v>3</v>
      </c>
      <c r="H3" s="7" t="s">
        <v>4</v>
      </c>
      <c r="I3" s="7" t="s">
        <v>5</v>
      </c>
      <c r="J3" s="7" t="s">
        <v>6</v>
      </c>
      <c r="K3" s="7" t="s">
        <v>7</v>
      </c>
      <c r="L3" s="92" t="s">
        <v>8</v>
      </c>
      <c r="M3" s="90" t="s">
        <v>1270</v>
      </c>
      <c r="N3" s="7" t="s">
        <v>10</v>
      </c>
      <c r="O3" s="7" t="s">
        <v>11</v>
      </c>
      <c r="P3" s="8" t="s">
        <v>17</v>
      </c>
      <c r="Q3" s="9" t="s">
        <v>12</v>
      </c>
    </row>
    <row r="4" spans="1:20" ht="45.75" customHeight="1" thickBot="1" x14ac:dyDescent="0.25">
      <c r="A4" s="2"/>
      <c r="B4" s="42"/>
      <c r="C4" s="52"/>
      <c r="D4" s="118" t="s">
        <v>878</v>
      </c>
      <c r="E4" s="47" t="s">
        <v>852</v>
      </c>
      <c r="F4" s="47" t="s">
        <v>853</v>
      </c>
      <c r="G4" s="10">
        <v>2</v>
      </c>
      <c r="H4" s="10">
        <v>1</v>
      </c>
      <c r="I4" s="10">
        <v>1</v>
      </c>
      <c r="J4" s="10">
        <v>1</v>
      </c>
      <c r="K4" s="10">
        <v>1</v>
      </c>
      <c r="L4" s="93">
        <v>1</v>
      </c>
      <c r="M4" s="100">
        <v>0.5</v>
      </c>
      <c r="N4" s="11"/>
      <c r="O4" s="12"/>
      <c r="P4" s="13">
        <f t="shared" ref="P4:P16" si="0">IF(H4=0,"-",IF((L4/H4)&lt;=1,(L4/H4),1))</f>
        <v>1</v>
      </c>
      <c r="Q4" s="14">
        <f>IF(((L4+M4+N4+O4)/(G4))&lt;=1,((L4+M4+N4+O4)/(G4)),1)</f>
        <v>0.75</v>
      </c>
      <c r="R4" s="2"/>
      <c r="T4" s="15"/>
    </row>
    <row r="5" spans="1:20" s="18" customFormat="1" ht="32.25" customHeight="1" thickBot="1" x14ac:dyDescent="0.25">
      <c r="A5" s="2"/>
      <c r="B5" s="43"/>
      <c r="C5" s="53"/>
      <c r="D5" s="119"/>
      <c r="E5" s="20" t="s">
        <v>854</v>
      </c>
      <c r="F5" s="20" t="s">
        <v>855</v>
      </c>
      <c r="G5" s="16">
        <v>1</v>
      </c>
      <c r="H5" s="16">
        <v>0</v>
      </c>
      <c r="I5" s="16">
        <v>1</v>
      </c>
      <c r="J5" s="16">
        <v>1</v>
      </c>
      <c r="K5" s="16">
        <v>1</v>
      </c>
      <c r="L5" s="94">
        <v>0</v>
      </c>
      <c r="M5" s="100">
        <v>0.5</v>
      </c>
      <c r="N5" s="16"/>
      <c r="O5" s="17"/>
      <c r="P5" s="13" t="str">
        <f t="shared" si="0"/>
        <v>-</v>
      </c>
      <c r="Q5" s="14">
        <f t="shared" ref="Q5:Q16" si="1">IF(((L5+M5+N5+O5)/(G5))&lt;=1,((L5+M5+N5+O5)/(G5)),1)</f>
        <v>0.5</v>
      </c>
      <c r="R5" s="2"/>
      <c r="T5" s="19"/>
    </row>
    <row r="6" spans="1:20" s="18" customFormat="1" ht="75.75" thickBot="1" x14ac:dyDescent="0.25">
      <c r="A6" s="2"/>
      <c r="B6" s="43"/>
      <c r="C6" s="53"/>
      <c r="D6" s="119"/>
      <c r="E6" s="20" t="s">
        <v>856</v>
      </c>
      <c r="F6" s="20" t="s">
        <v>857</v>
      </c>
      <c r="G6" s="16">
        <v>1</v>
      </c>
      <c r="H6" s="16">
        <v>0</v>
      </c>
      <c r="I6" s="16">
        <v>1</v>
      </c>
      <c r="J6" s="16">
        <v>1</v>
      </c>
      <c r="K6" s="16">
        <v>1</v>
      </c>
      <c r="L6" s="94">
        <v>1</v>
      </c>
      <c r="M6" s="100">
        <v>0.25</v>
      </c>
      <c r="N6" s="16"/>
      <c r="O6" s="17"/>
      <c r="P6" s="13" t="str">
        <f t="shared" si="0"/>
        <v>-</v>
      </c>
      <c r="Q6" s="14">
        <f t="shared" si="1"/>
        <v>1</v>
      </c>
      <c r="R6" s="2"/>
      <c r="T6" s="19"/>
    </row>
    <row r="7" spans="1:20" s="18" customFormat="1" ht="60.75" thickBot="1" x14ac:dyDescent="0.25">
      <c r="A7" s="2"/>
      <c r="B7" s="43"/>
      <c r="C7" s="53"/>
      <c r="D7" s="119"/>
      <c r="E7" s="20" t="s">
        <v>858</v>
      </c>
      <c r="F7" s="20" t="s">
        <v>859</v>
      </c>
      <c r="G7" s="16">
        <v>1</v>
      </c>
      <c r="H7" s="16">
        <v>1</v>
      </c>
      <c r="I7" s="16">
        <v>1</v>
      </c>
      <c r="J7" s="16">
        <v>1</v>
      </c>
      <c r="K7" s="16">
        <v>1</v>
      </c>
      <c r="L7" s="94">
        <v>1</v>
      </c>
      <c r="M7" s="100">
        <v>1</v>
      </c>
      <c r="N7" s="16"/>
      <c r="O7" s="17"/>
      <c r="P7" s="13">
        <f t="shared" si="0"/>
        <v>1</v>
      </c>
      <c r="Q7" s="14">
        <f t="shared" si="1"/>
        <v>1</v>
      </c>
      <c r="R7" s="2"/>
      <c r="T7" s="19"/>
    </row>
    <row r="8" spans="1:20" s="18" customFormat="1" ht="32.25" customHeight="1" thickBot="1" x14ac:dyDescent="0.25">
      <c r="A8" s="2"/>
      <c r="B8" s="43"/>
      <c r="C8" s="53"/>
      <c r="D8" s="119"/>
      <c r="E8" s="20" t="s">
        <v>860</v>
      </c>
      <c r="F8" s="20" t="s">
        <v>861</v>
      </c>
      <c r="G8" s="16">
        <v>1</v>
      </c>
      <c r="H8" s="16">
        <v>1</v>
      </c>
      <c r="I8" s="16">
        <v>1</v>
      </c>
      <c r="J8" s="16">
        <v>1</v>
      </c>
      <c r="K8" s="16">
        <v>1</v>
      </c>
      <c r="L8" s="94">
        <v>0.56999999999999995</v>
      </c>
      <c r="M8" s="100">
        <v>0.5</v>
      </c>
      <c r="N8" s="16"/>
      <c r="O8" s="17"/>
      <c r="P8" s="13">
        <f t="shared" si="0"/>
        <v>0.56999999999999995</v>
      </c>
      <c r="Q8" s="14">
        <f t="shared" si="1"/>
        <v>1</v>
      </c>
      <c r="R8" s="2"/>
      <c r="T8" s="19"/>
    </row>
    <row r="9" spans="1:20" s="18" customFormat="1" ht="32.25" customHeight="1" thickBot="1" x14ac:dyDescent="0.25">
      <c r="A9" s="2"/>
      <c r="B9" s="43"/>
      <c r="C9" s="53"/>
      <c r="D9" s="119"/>
      <c r="E9" s="20" t="s">
        <v>862</v>
      </c>
      <c r="F9" s="20" t="s">
        <v>863</v>
      </c>
      <c r="G9" s="16">
        <v>1</v>
      </c>
      <c r="H9" s="16">
        <v>1</v>
      </c>
      <c r="I9" s="16">
        <v>1</v>
      </c>
      <c r="J9" s="16">
        <v>1</v>
      </c>
      <c r="K9" s="16">
        <v>1</v>
      </c>
      <c r="L9" s="94">
        <v>0.7</v>
      </c>
      <c r="M9" s="100">
        <v>0.5</v>
      </c>
      <c r="N9" s="16"/>
      <c r="O9" s="17"/>
      <c r="P9" s="13">
        <f t="shared" si="0"/>
        <v>0.7</v>
      </c>
      <c r="Q9" s="14">
        <f t="shared" si="1"/>
        <v>1</v>
      </c>
      <c r="R9" s="2"/>
      <c r="T9" s="19"/>
    </row>
    <row r="10" spans="1:20" s="18" customFormat="1" ht="45.75" thickBot="1" x14ac:dyDescent="0.25">
      <c r="A10" s="2"/>
      <c r="B10" s="43"/>
      <c r="C10" s="53"/>
      <c r="D10" s="119"/>
      <c r="E10" s="108" t="s">
        <v>864</v>
      </c>
      <c r="F10" s="108" t="s">
        <v>865</v>
      </c>
      <c r="G10" s="109">
        <v>1</v>
      </c>
      <c r="H10" s="16">
        <v>1</v>
      </c>
      <c r="I10" s="16">
        <v>1</v>
      </c>
      <c r="J10" s="16">
        <v>1</v>
      </c>
      <c r="K10" s="16">
        <v>1</v>
      </c>
      <c r="L10" s="94">
        <v>0.7</v>
      </c>
      <c r="M10" s="101">
        <v>0.1333</v>
      </c>
      <c r="N10" s="16"/>
      <c r="O10" s="17"/>
      <c r="P10" s="13">
        <f t="shared" si="0"/>
        <v>0.7</v>
      </c>
      <c r="Q10" s="14">
        <f t="shared" si="1"/>
        <v>0.83329999999999993</v>
      </c>
      <c r="R10" s="2"/>
      <c r="T10" s="19"/>
    </row>
    <row r="11" spans="1:20" s="18" customFormat="1" ht="35.25" customHeight="1" thickBot="1" x14ac:dyDescent="0.25">
      <c r="A11" s="2"/>
      <c r="B11" s="43"/>
      <c r="C11" s="53"/>
      <c r="D11" s="119"/>
      <c r="E11" s="108" t="s">
        <v>866</v>
      </c>
      <c r="F11" s="108" t="s">
        <v>867</v>
      </c>
      <c r="G11" s="110">
        <v>1</v>
      </c>
      <c r="H11" s="21">
        <v>1</v>
      </c>
      <c r="I11" s="21">
        <v>1</v>
      </c>
      <c r="J11" s="21">
        <v>1</v>
      </c>
      <c r="K11" s="21">
        <v>1</v>
      </c>
      <c r="L11" s="95">
        <v>1</v>
      </c>
      <c r="M11" s="100">
        <v>0.25</v>
      </c>
      <c r="N11" s="21"/>
      <c r="O11" s="22"/>
      <c r="P11" s="13">
        <f t="shared" si="0"/>
        <v>1</v>
      </c>
      <c r="Q11" s="14">
        <f t="shared" si="1"/>
        <v>1</v>
      </c>
      <c r="R11" s="2"/>
      <c r="T11" s="19"/>
    </row>
    <row r="12" spans="1:20" ht="32.25" customHeight="1" thickBot="1" x14ac:dyDescent="0.25">
      <c r="A12" s="2"/>
      <c r="B12" s="43"/>
      <c r="C12" s="53"/>
      <c r="D12" s="119"/>
      <c r="E12" s="108" t="s">
        <v>868</v>
      </c>
      <c r="F12" s="108" t="s">
        <v>869</v>
      </c>
      <c r="G12" s="109">
        <v>1</v>
      </c>
      <c r="H12" s="16">
        <v>1</v>
      </c>
      <c r="I12" s="16">
        <v>1</v>
      </c>
      <c r="J12" s="16">
        <v>1</v>
      </c>
      <c r="K12" s="16">
        <v>1</v>
      </c>
      <c r="L12" s="96">
        <v>0.25</v>
      </c>
      <c r="M12" s="102">
        <v>0.1</v>
      </c>
      <c r="N12" s="16"/>
      <c r="O12" s="23"/>
      <c r="P12" s="13">
        <f t="shared" si="0"/>
        <v>0.25</v>
      </c>
      <c r="Q12" s="14">
        <f t="shared" si="1"/>
        <v>0.35</v>
      </c>
      <c r="R12" s="2"/>
      <c r="T12" s="15"/>
    </row>
    <row r="13" spans="1:20" ht="32.25" customHeight="1" thickBot="1" x14ac:dyDescent="0.25">
      <c r="B13" s="43"/>
      <c r="C13" s="53"/>
      <c r="D13" s="119"/>
      <c r="E13" s="108" t="s">
        <v>870</v>
      </c>
      <c r="F13" s="108" t="s">
        <v>871</v>
      </c>
      <c r="G13" s="110">
        <v>0.8</v>
      </c>
      <c r="H13" s="21">
        <v>0.02</v>
      </c>
      <c r="I13" s="21">
        <v>0.03</v>
      </c>
      <c r="J13" s="21">
        <v>0.03</v>
      </c>
      <c r="K13" s="21">
        <v>0.02</v>
      </c>
      <c r="L13" s="95">
        <v>0</v>
      </c>
      <c r="M13" s="100">
        <v>0.94</v>
      </c>
      <c r="N13" s="21"/>
      <c r="O13" s="22"/>
      <c r="P13" s="13">
        <f t="shared" si="0"/>
        <v>0</v>
      </c>
      <c r="Q13" s="14">
        <f t="shared" si="1"/>
        <v>1</v>
      </c>
      <c r="R13" s="2"/>
      <c r="T13" s="15"/>
    </row>
    <row r="14" spans="1:20" ht="32.25" customHeight="1" thickBot="1" x14ac:dyDescent="0.25">
      <c r="B14" s="43"/>
      <c r="C14" s="53"/>
      <c r="D14" s="119"/>
      <c r="E14" s="108" t="s">
        <v>872</v>
      </c>
      <c r="F14" s="108" t="s">
        <v>873</v>
      </c>
      <c r="G14" s="110">
        <v>18</v>
      </c>
      <c r="H14" s="21">
        <v>4</v>
      </c>
      <c r="I14" s="21">
        <v>6</v>
      </c>
      <c r="J14" s="21">
        <v>4</v>
      </c>
      <c r="K14" s="21">
        <v>4</v>
      </c>
      <c r="L14" s="95">
        <v>0</v>
      </c>
      <c r="M14" s="100">
        <v>0.05</v>
      </c>
      <c r="N14" s="21"/>
      <c r="O14" s="22"/>
      <c r="P14" s="13">
        <f t="shared" si="0"/>
        <v>0</v>
      </c>
      <c r="Q14" s="14">
        <f t="shared" si="1"/>
        <v>2.7777777777777779E-3</v>
      </c>
      <c r="T14" s="15"/>
    </row>
    <row r="15" spans="1:20" ht="57" customHeight="1" thickBot="1" x14ac:dyDescent="0.25">
      <c r="B15" s="43"/>
      <c r="C15" s="53"/>
      <c r="D15" s="119"/>
      <c r="E15" s="108" t="s">
        <v>874</v>
      </c>
      <c r="F15" s="108" t="s">
        <v>875</v>
      </c>
      <c r="G15" s="110">
        <v>1</v>
      </c>
      <c r="H15" s="21">
        <v>1</v>
      </c>
      <c r="I15" s="21">
        <v>1</v>
      </c>
      <c r="J15" s="21">
        <v>1</v>
      </c>
      <c r="K15" s="21">
        <v>1</v>
      </c>
      <c r="L15" s="96">
        <v>0.25</v>
      </c>
      <c r="M15" s="100">
        <v>0.5</v>
      </c>
      <c r="N15" s="21"/>
      <c r="O15" s="22"/>
      <c r="P15" s="13">
        <f t="shared" si="0"/>
        <v>0.25</v>
      </c>
      <c r="Q15" s="14">
        <f t="shared" si="1"/>
        <v>0.75</v>
      </c>
      <c r="T15" s="15"/>
    </row>
    <row r="16" spans="1:20" ht="75.75" thickBot="1" x14ac:dyDescent="0.25">
      <c r="B16" s="43"/>
      <c r="C16" s="53"/>
      <c r="D16" s="120"/>
      <c r="E16" s="20" t="s">
        <v>876</v>
      </c>
      <c r="F16" s="20" t="s">
        <v>877</v>
      </c>
      <c r="G16" s="21">
        <v>1</v>
      </c>
      <c r="H16" s="21">
        <v>1</v>
      </c>
      <c r="I16" s="21">
        <v>1</v>
      </c>
      <c r="J16" s="21">
        <v>1</v>
      </c>
      <c r="K16" s="21">
        <v>1</v>
      </c>
      <c r="L16" s="96">
        <v>0.25</v>
      </c>
      <c r="M16" s="107">
        <v>0.15</v>
      </c>
      <c r="N16" s="21"/>
      <c r="O16" s="22"/>
      <c r="P16" s="13">
        <f t="shared" si="0"/>
        <v>0.25</v>
      </c>
      <c r="Q16" s="14">
        <f t="shared" si="1"/>
        <v>0.4</v>
      </c>
      <c r="T16" s="15"/>
    </row>
    <row r="17" spans="2:17" ht="69" customHeight="1" thickBot="1" x14ac:dyDescent="0.25">
      <c r="B17" s="112" t="s">
        <v>91</v>
      </c>
      <c r="C17" s="112" t="s">
        <v>92</v>
      </c>
      <c r="D17" s="114" t="s">
        <v>93</v>
      </c>
      <c r="E17" s="34" t="s">
        <v>15</v>
      </c>
      <c r="F17" s="49"/>
      <c r="G17" s="116" t="s">
        <v>16</v>
      </c>
      <c r="H17" s="64" t="s">
        <v>44</v>
      </c>
      <c r="I17" s="34" t="s">
        <v>45</v>
      </c>
      <c r="J17" s="35" t="s">
        <v>46</v>
      </c>
      <c r="K17" s="35" t="s">
        <v>40</v>
      </c>
      <c r="L17" s="97" t="s">
        <v>37</v>
      </c>
      <c r="M17" s="103" t="s">
        <v>38</v>
      </c>
      <c r="N17" s="35" t="s">
        <v>39</v>
      </c>
      <c r="O17" s="35" t="s">
        <v>40</v>
      </c>
      <c r="P17" s="36" t="s">
        <v>17</v>
      </c>
      <c r="Q17" s="37" t="s">
        <v>12</v>
      </c>
    </row>
    <row r="18" spans="2:17" ht="16.5" thickBot="1" x14ac:dyDescent="0.25">
      <c r="B18" s="113"/>
      <c r="C18" s="113"/>
      <c r="D18" s="115"/>
      <c r="E18" s="38">
        <f>COUNTA(E4:E16)</f>
        <v>13</v>
      </c>
      <c r="F18" s="50"/>
      <c r="G18" s="117"/>
      <c r="H18" s="40">
        <f t="shared" ref="H18:O18" si="2">COUNTIF(H4:H16,"&gt;0")</f>
        <v>11</v>
      </c>
      <c r="I18" s="40">
        <f t="shared" si="2"/>
        <v>13</v>
      </c>
      <c r="J18" s="40">
        <f t="shared" si="2"/>
        <v>13</v>
      </c>
      <c r="K18" s="40">
        <f t="shared" si="2"/>
        <v>13</v>
      </c>
      <c r="L18" s="98">
        <v>10</v>
      </c>
      <c r="M18" s="91">
        <v>13</v>
      </c>
      <c r="N18" s="40">
        <f t="shared" si="2"/>
        <v>0</v>
      </c>
      <c r="O18" s="40">
        <f t="shared" si="2"/>
        <v>0</v>
      </c>
      <c r="P18" s="41">
        <f>AVERAGE(P4:P16)</f>
        <v>0.52</v>
      </c>
      <c r="Q18" s="41">
        <f>AVERAGE(Q4:Q16)</f>
        <v>0.73739059829059828</v>
      </c>
    </row>
    <row r="19" spans="2:17" ht="12" customHeight="1" x14ac:dyDescent="0.2">
      <c r="L19" s="104"/>
    </row>
    <row r="21" spans="2:17" ht="12" customHeight="1" x14ac:dyDescent="0.2"/>
    <row r="22" spans="2:17" ht="55.5" customHeight="1" x14ac:dyDescent="0.2"/>
  </sheetData>
  <autoFilter ref="B3:Q18"/>
  <mergeCells count="6">
    <mergeCell ref="B1:Q1"/>
    <mergeCell ref="B17:B18"/>
    <mergeCell ref="C17:C18"/>
    <mergeCell ref="D17:D18"/>
    <mergeCell ref="G17:G18"/>
    <mergeCell ref="D4:D16"/>
  </mergeCells>
  <conditionalFormatting sqref="Q4:Q16">
    <cfRule type="cellIs" dxfId="223" priority="109" operator="equal">
      <formula>"-"</formula>
    </cfRule>
    <cfRule type="cellIs" dxfId="222" priority="110" operator="between">
      <formula>0.9</formula>
      <formula>1</formula>
    </cfRule>
    <cfRule type="cellIs" dxfId="221" priority="111" operator="between">
      <formula>0.7</formula>
      <formula>0.899</formula>
    </cfRule>
    <cfRule type="cellIs" dxfId="220" priority="112" operator="between">
      <formula>0</formula>
      <formula>0.699</formula>
    </cfRule>
  </conditionalFormatting>
  <conditionalFormatting sqref="Q4:Q16">
    <cfRule type="cellIs" dxfId="219" priority="105" operator="equal">
      <formula>"-"</formula>
    </cfRule>
    <cfRule type="cellIs" dxfId="218" priority="106" operator="lessThan">
      <formula>0.699</formula>
    </cfRule>
    <cfRule type="cellIs" dxfId="217" priority="107" operator="between">
      <formula>0.7</formula>
      <formula>0.8999</formula>
    </cfRule>
    <cfRule type="cellIs" dxfId="216" priority="108" operator="between">
      <formula>0.9</formula>
      <formula>1</formula>
    </cfRule>
  </conditionalFormatting>
  <conditionalFormatting sqref="Q4:Q16">
    <cfRule type="cellIs" dxfId="215" priority="101" operator="equal">
      <formula>"-"</formula>
    </cfRule>
    <cfRule type="cellIs" dxfId="214" priority="102" operator="lessThan">
      <formula>0.69999</formula>
    </cfRule>
    <cfRule type="cellIs" dxfId="213" priority="103" operator="between">
      <formula>0.7</formula>
      <formula>0.8999</formula>
    </cfRule>
    <cfRule type="cellIs" dxfId="212" priority="104" operator="between">
      <formula>0.9</formula>
      <formula>1</formula>
    </cfRule>
  </conditionalFormatting>
  <conditionalFormatting sqref="Q4:Q16">
    <cfRule type="cellIs" dxfId="211" priority="97" operator="equal">
      <formula>"-"</formula>
    </cfRule>
    <cfRule type="cellIs" dxfId="210" priority="98" operator="between">
      <formula>0.9</formula>
      <formula>1</formula>
    </cfRule>
    <cfRule type="cellIs" dxfId="209" priority="99" operator="between">
      <formula>0.7</formula>
      <formula>0.899</formula>
    </cfRule>
    <cfRule type="cellIs" dxfId="208" priority="100" operator="lessThan">
      <formula>0.699</formula>
    </cfRule>
  </conditionalFormatting>
  <conditionalFormatting sqref="Q4:Q16">
    <cfRule type="cellIs" dxfId="207" priority="93" operator="equal">
      <formula>"-"</formula>
    </cfRule>
    <cfRule type="cellIs" dxfId="206" priority="94" operator="lessThan">
      <formula>0.699</formula>
    </cfRule>
    <cfRule type="cellIs" dxfId="205" priority="95" operator="between">
      <formula>0.9</formula>
      <formula>1</formula>
    </cfRule>
    <cfRule type="cellIs" dxfId="204" priority="96" operator="between">
      <formula>0.7</formula>
      <formula>"89.99%"</formula>
    </cfRule>
  </conditionalFormatting>
  <conditionalFormatting sqref="Q4:Q16">
    <cfRule type="cellIs" dxfId="203" priority="89" operator="equal">
      <formula>"-"</formula>
    </cfRule>
    <cfRule type="cellIs" dxfId="202" priority="90" operator="lessThan">
      <formula>0.699</formula>
    </cfRule>
    <cfRule type="cellIs" dxfId="201" priority="91" operator="between">
      <formula>0.7</formula>
      <formula>0.899</formula>
    </cfRule>
    <cfRule type="cellIs" dxfId="200" priority="92" operator="between">
      <formula>0.9</formula>
      <formula>1</formula>
    </cfRule>
  </conditionalFormatting>
  <conditionalFormatting sqref="Q4:Q16">
    <cfRule type="cellIs" dxfId="199" priority="85" operator="equal">
      <formula>"-"</formula>
    </cfRule>
    <cfRule type="cellIs" dxfId="198" priority="86" operator="lessThan">
      <formula>0.699</formula>
    </cfRule>
    <cfRule type="cellIs" dxfId="197" priority="87" operator="between">
      <formula>0.7</formula>
      <formula>0.9166666</formula>
    </cfRule>
    <cfRule type="cellIs" dxfId="196" priority="88" operator="between">
      <formula>0.9167</formula>
      <formula>1</formula>
    </cfRule>
  </conditionalFormatting>
  <conditionalFormatting sqref="P4:P16">
    <cfRule type="cellIs" dxfId="195" priority="25" operator="equal">
      <formula>"-"</formula>
    </cfRule>
    <cfRule type="cellIs" dxfId="194" priority="26" operator="between">
      <formula>0.9</formula>
      <formula>1</formula>
    </cfRule>
    <cfRule type="cellIs" dxfId="193" priority="27" operator="between">
      <formula>0.7</formula>
      <formula>0.899</formula>
    </cfRule>
    <cfRule type="cellIs" dxfId="192" priority="28" operator="between">
      <formula>0</formula>
      <formula>0.699</formula>
    </cfRule>
  </conditionalFormatting>
  <conditionalFormatting sqref="P4:P16">
    <cfRule type="cellIs" dxfId="191" priority="21" operator="equal">
      <formula>"-"</formula>
    </cfRule>
    <cfRule type="cellIs" dxfId="190" priority="22" operator="lessThan">
      <formula>0.699</formula>
    </cfRule>
    <cfRule type="cellIs" dxfId="189" priority="23" operator="between">
      <formula>0.7</formula>
      <formula>0.8999</formula>
    </cfRule>
    <cfRule type="cellIs" dxfId="188" priority="24" operator="between">
      <formula>0.9</formula>
      <formula>1</formula>
    </cfRule>
  </conditionalFormatting>
  <conditionalFormatting sqref="P4:P16">
    <cfRule type="cellIs" dxfId="187" priority="17" operator="equal">
      <formula>"-"</formula>
    </cfRule>
    <cfRule type="cellIs" dxfId="186" priority="18" operator="lessThan">
      <formula>0.69999</formula>
    </cfRule>
    <cfRule type="cellIs" dxfId="185" priority="19" operator="between">
      <formula>0.7</formula>
      <formula>0.8999</formula>
    </cfRule>
    <cfRule type="cellIs" dxfId="184" priority="20" operator="between">
      <formula>0.9</formula>
      <formula>1</formula>
    </cfRule>
  </conditionalFormatting>
  <conditionalFormatting sqref="P4:P16">
    <cfRule type="cellIs" dxfId="183" priority="13" operator="equal">
      <formula>"-"</formula>
    </cfRule>
    <cfRule type="cellIs" dxfId="182" priority="14" operator="between">
      <formula>0.9</formula>
      <formula>1</formula>
    </cfRule>
    <cfRule type="cellIs" dxfId="181" priority="15" operator="between">
      <formula>0.7</formula>
      <formula>0.899</formula>
    </cfRule>
    <cfRule type="cellIs" dxfId="180" priority="16" operator="lessThan">
      <formula>0.699</formula>
    </cfRule>
  </conditionalFormatting>
  <conditionalFormatting sqref="P4:P16">
    <cfRule type="cellIs" dxfId="179" priority="9" operator="equal">
      <formula>"-"</formula>
    </cfRule>
    <cfRule type="cellIs" dxfId="178" priority="10" operator="lessThan">
      <formula>0.699</formula>
    </cfRule>
    <cfRule type="cellIs" dxfId="177" priority="11" operator="between">
      <formula>0.9</formula>
      <formula>1</formula>
    </cfRule>
    <cfRule type="cellIs" dxfId="176" priority="12" operator="between">
      <formula>0.7</formula>
      <formula>"89.99%"</formula>
    </cfRule>
  </conditionalFormatting>
  <conditionalFormatting sqref="P4:P16">
    <cfRule type="cellIs" dxfId="175" priority="5" operator="equal">
      <formula>"-"</formula>
    </cfRule>
    <cfRule type="cellIs" dxfId="174" priority="6" operator="lessThan">
      <formula>0.699</formula>
    </cfRule>
    <cfRule type="cellIs" dxfId="173" priority="7" operator="between">
      <formula>0.7</formula>
      <formula>0.899</formula>
    </cfRule>
    <cfRule type="cellIs" dxfId="172" priority="8" operator="between">
      <formula>0.9</formula>
      <formula>1</formula>
    </cfRule>
  </conditionalFormatting>
  <conditionalFormatting sqref="P4:P16">
    <cfRule type="cellIs" dxfId="171" priority="1" operator="equal">
      <formula>"-"</formula>
    </cfRule>
    <cfRule type="cellIs" dxfId="170" priority="2" operator="lessThan">
      <formula>0.699</formula>
    </cfRule>
    <cfRule type="cellIs" dxfId="169" priority="3" operator="between">
      <formula>0.7</formula>
      <formula>0.9166666</formula>
    </cfRule>
    <cfRule type="cellIs" dxfId="168"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15" max="17" man="1"/>
  </rowBreaks>
  <colBreaks count="1" manualBreakCount="1">
    <brk id="11" max="1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topLeftCell="F1" zoomScale="70" zoomScaleNormal="70" zoomScaleSheetLayoutView="70" workbookViewId="0">
      <selection activeCell="L12" sqref="L12"/>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879</v>
      </c>
      <c r="C1" s="111"/>
      <c r="D1" s="111"/>
      <c r="E1" s="111"/>
      <c r="F1" s="111"/>
      <c r="G1" s="111"/>
      <c r="H1" s="111"/>
      <c r="I1" s="111"/>
      <c r="J1" s="111"/>
      <c r="K1" s="111"/>
      <c r="L1" s="111"/>
      <c r="M1" s="111"/>
      <c r="N1" s="111"/>
      <c r="O1" s="111"/>
      <c r="P1" s="111"/>
      <c r="Q1" s="111"/>
    </row>
    <row r="2" spans="1:20" ht="16.5" thickBot="1" x14ac:dyDescent="0.25">
      <c r="D2" s="2"/>
      <c r="E2" s="63"/>
      <c r="F2" s="63"/>
      <c r="G2" s="63"/>
      <c r="H2" s="63"/>
      <c r="I2" s="63"/>
      <c r="J2" s="63"/>
      <c r="K2" s="63"/>
      <c r="L2" s="106"/>
      <c r="M2" s="63"/>
      <c r="N2" s="63"/>
      <c r="O2" s="63"/>
      <c r="P2" s="63"/>
      <c r="Q2" s="63"/>
    </row>
    <row r="3" spans="1:20" ht="54" customHeight="1" thickBot="1" x14ac:dyDescent="0.25">
      <c r="B3" s="4" t="s">
        <v>0</v>
      </c>
      <c r="C3" s="51" t="s">
        <v>36</v>
      </c>
      <c r="D3" s="5" t="s">
        <v>1</v>
      </c>
      <c r="E3" s="6" t="s">
        <v>2</v>
      </c>
      <c r="F3" s="6" t="s">
        <v>18</v>
      </c>
      <c r="G3" s="7" t="s">
        <v>3</v>
      </c>
      <c r="H3" s="7" t="s">
        <v>4</v>
      </c>
      <c r="I3" s="7" t="s">
        <v>5</v>
      </c>
      <c r="J3" s="7" t="s">
        <v>6</v>
      </c>
      <c r="K3" s="7" t="s">
        <v>7</v>
      </c>
      <c r="L3" s="70" t="s">
        <v>8</v>
      </c>
      <c r="M3" s="90" t="s">
        <v>9</v>
      </c>
      <c r="N3" s="7" t="s">
        <v>10</v>
      </c>
      <c r="O3" s="7" t="s">
        <v>11</v>
      </c>
      <c r="P3" s="8" t="s">
        <v>17</v>
      </c>
      <c r="Q3" s="9" t="s">
        <v>12</v>
      </c>
    </row>
    <row r="4" spans="1:20" ht="45.75" customHeight="1" thickBot="1" x14ac:dyDescent="0.25">
      <c r="A4" s="2"/>
      <c r="B4" s="42"/>
      <c r="C4" s="52"/>
      <c r="D4" s="118" t="s">
        <v>884</v>
      </c>
      <c r="E4" s="47" t="s">
        <v>880</v>
      </c>
      <c r="F4" s="47" t="s">
        <v>881</v>
      </c>
      <c r="G4" s="10">
        <v>1</v>
      </c>
      <c r="H4" s="10">
        <v>1</v>
      </c>
      <c r="I4" s="10">
        <v>1</v>
      </c>
      <c r="J4" s="10">
        <v>1</v>
      </c>
      <c r="K4" s="10">
        <v>1</v>
      </c>
      <c r="L4" s="84">
        <v>1</v>
      </c>
      <c r="M4" s="105">
        <v>0.25</v>
      </c>
      <c r="N4" s="11"/>
      <c r="O4" s="12"/>
      <c r="P4" s="13">
        <f>IF(H4=0,"-",IF((L4/H4)&lt;=1,(L4/H4),1))</f>
        <v>1</v>
      </c>
      <c r="Q4" s="14">
        <f>IF(((L4+M4+N4+O4)/(G4))&lt;=1,((L4+M4+N4+O4)/(G4)),1)</f>
        <v>1</v>
      </c>
      <c r="R4" s="2"/>
      <c r="T4" s="15"/>
    </row>
    <row r="5" spans="1:20" s="18" customFormat="1" ht="63.75" customHeight="1" thickBot="1" x14ac:dyDescent="0.25">
      <c r="A5" s="2"/>
      <c r="B5" s="43"/>
      <c r="C5" s="53"/>
      <c r="D5" s="120"/>
      <c r="E5" s="20" t="s">
        <v>882</v>
      </c>
      <c r="F5" s="20" t="s">
        <v>883</v>
      </c>
      <c r="G5" s="16">
        <v>1</v>
      </c>
      <c r="H5" s="16">
        <v>1</v>
      </c>
      <c r="I5" s="16">
        <v>1</v>
      </c>
      <c r="J5" s="16">
        <v>1</v>
      </c>
      <c r="K5" s="16">
        <v>1</v>
      </c>
      <c r="L5" s="72">
        <v>1</v>
      </c>
      <c r="M5" s="105">
        <v>0.25</v>
      </c>
      <c r="N5" s="16"/>
      <c r="O5" s="17"/>
      <c r="P5" s="13">
        <f>IF(H5=0,"-",IF((L5/H5)&lt;=1,(L5/H5),1))</f>
        <v>1</v>
      </c>
      <c r="Q5" s="14">
        <f t="shared" ref="Q5" si="0">IF(((L5+M5+N5+O5)/(G5))&lt;=1,((L5+M5+N5+O5)/(G5)),1)</f>
        <v>1</v>
      </c>
      <c r="R5" s="2"/>
      <c r="T5" s="19"/>
    </row>
    <row r="6" spans="1:20" ht="69" customHeight="1" thickBot="1" x14ac:dyDescent="0.25">
      <c r="B6" s="112" t="s">
        <v>91</v>
      </c>
      <c r="C6" s="112" t="s">
        <v>92</v>
      </c>
      <c r="D6" s="114" t="s">
        <v>93</v>
      </c>
      <c r="E6" s="34" t="s">
        <v>15</v>
      </c>
      <c r="F6" s="49"/>
      <c r="G6" s="116" t="s">
        <v>16</v>
      </c>
      <c r="H6" s="64" t="s">
        <v>44</v>
      </c>
      <c r="I6" s="34" t="s">
        <v>45</v>
      </c>
      <c r="J6" s="35" t="s">
        <v>46</v>
      </c>
      <c r="K6" s="35" t="s">
        <v>40</v>
      </c>
      <c r="L6" s="74" t="s">
        <v>37</v>
      </c>
      <c r="M6" s="103" t="s">
        <v>38</v>
      </c>
      <c r="N6" s="35" t="s">
        <v>39</v>
      </c>
      <c r="O6" s="35" t="s">
        <v>40</v>
      </c>
      <c r="P6" s="36" t="s">
        <v>17</v>
      </c>
      <c r="Q6" s="37" t="s">
        <v>12</v>
      </c>
    </row>
    <row r="7" spans="1:20" ht="16.5" thickBot="1" x14ac:dyDescent="0.25">
      <c r="B7" s="113"/>
      <c r="C7" s="113"/>
      <c r="D7" s="115"/>
      <c r="E7" s="38">
        <f>COUNTA(E4:E5)</f>
        <v>2</v>
      </c>
      <c r="F7" s="50"/>
      <c r="G7" s="117"/>
      <c r="H7" s="40">
        <f t="shared" ref="H7:O7" si="1">COUNTIF(H4:H5,"&gt;0")</f>
        <v>2</v>
      </c>
      <c r="I7" s="40">
        <f t="shared" si="1"/>
        <v>2</v>
      </c>
      <c r="J7" s="40">
        <f t="shared" si="1"/>
        <v>2</v>
      </c>
      <c r="K7" s="40">
        <f t="shared" si="1"/>
        <v>2</v>
      </c>
      <c r="L7" s="75">
        <f t="shared" si="1"/>
        <v>2</v>
      </c>
      <c r="M7" s="91">
        <f t="shared" si="1"/>
        <v>2</v>
      </c>
      <c r="N7" s="40">
        <f t="shared" si="1"/>
        <v>0</v>
      </c>
      <c r="O7" s="40">
        <f t="shared" si="1"/>
        <v>0</v>
      </c>
      <c r="P7" s="41">
        <f>AVERAGE(P4:P5)</f>
        <v>1</v>
      </c>
      <c r="Q7" s="41">
        <f>AVERAGE(Q4:Q5)</f>
        <v>1</v>
      </c>
    </row>
    <row r="8" spans="1:20" ht="12" customHeight="1" x14ac:dyDescent="0.2">
      <c r="L8" s="104"/>
    </row>
    <row r="10" spans="1:20" ht="12" customHeight="1" x14ac:dyDescent="0.2"/>
    <row r="11" spans="1:20" ht="55.5" customHeight="1" x14ac:dyDescent="0.2"/>
  </sheetData>
  <autoFilter ref="B3:Q7"/>
  <mergeCells count="6">
    <mergeCell ref="B1:Q1"/>
    <mergeCell ref="B6:B7"/>
    <mergeCell ref="C6:C7"/>
    <mergeCell ref="D6:D7"/>
    <mergeCell ref="G6:G7"/>
    <mergeCell ref="D4:D5"/>
  </mergeCells>
  <conditionalFormatting sqref="Q4:Q5">
    <cfRule type="cellIs" dxfId="167" priority="109" operator="equal">
      <formula>"-"</formula>
    </cfRule>
    <cfRule type="cellIs" dxfId="166" priority="110" operator="between">
      <formula>0.9</formula>
      <formula>1</formula>
    </cfRule>
    <cfRule type="cellIs" dxfId="165" priority="111" operator="between">
      <formula>0.7</formula>
      <formula>0.899</formula>
    </cfRule>
    <cfRule type="cellIs" dxfId="164" priority="112" operator="between">
      <formula>0</formula>
      <formula>0.699</formula>
    </cfRule>
  </conditionalFormatting>
  <conditionalFormatting sqref="Q4:Q5">
    <cfRule type="cellIs" dxfId="163" priority="105" operator="equal">
      <formula>"-"</formula>
    </cfRule>
    <cfRule type="cellIs" dxfId="162" priority="106" operator="lessThan">
      <formula>0.699</formula>
    </cfRule>
    <cfRule type="cellIs" dxfId="161" priority="107" operator="between">
      <formula>0.7</formula>
      <formula>0.8999</formula>
    </cfRule>
    <cfRule type="cellIs" dxfId="160" priority="108" operator="between">
      <formula>0.9</formula>
      <formula>1</formula>
    </cfRule>
  </conditionalFormatting>
  <conditionalFormatting sqref="Q4:Q5">
    <cfRule type="cellIs" dxfId="159" priority="101" operator="equal">
      <formula>"-"</formula>
    </cfRule>
    <cfRule type="cellIs" dxfId="158" priority="102" operator="lessThan">
      <formula>0.69999</formula>
    </cfRule>
    <cfRule type="cellIs" dxfId="157" priority="103" operator="between">
      <formula>0.7</formula>
      <formula>0.8999</formula>
    </cfRule>
    <cfRule type="cellIs" dxfId="156" priority="104" operator="between">
      <formula>0.9</formula>
      <formula>1</formula>
    </cfRule>
  </conditionalFormatting>
  <conditionalFormatting sqref="Q4:Q5">
    <cfRule type="cellIs" dxfId="155" priority="97" operator="equal">
      <formula>"-"</formula>
    </cfRule>
    <cfRule type="cellIs" dxfId="154" priority="98" operator="between">
      <formula>0.9</formula>
      <formula>1</formula>
    </cfRule>
    <cfRule type="cellIs" dxfId="153" priority="99" operator="between">
      <formula>0.7</formula>
      <formula>0.899</formula>
    </cfRule>
    <cfRule type="cellIs" dxfId="152" priority="100" operator="lessThan">
      <formula>0.699</formula>
    </cfRule>
  </conditionalFormatting>
  <conditionalFormatting sqref="Q4:Q5">
    <cfRule type="cellIs" dxfId="151" priority="93" operator="equal">
      <formula>"-"</formula>
    </cfRule>
    <cfRule type="cellIs" dxfId="150" priority="94" operator="lessThan">
      <formula>0.699</formula>
    </cfRule>
    <cfRule type="cellIs" dxfId="149" priority="95" operator="between">
      <formula>0.9</formula>
      <formula>1</formula>
    </cfRule>
    <cfRule type="cellIs" dxfId="148" priority="96" operator="between">
      <formula>0.7</formula>
      <formula>"89.99%"</formula>
    </cfRule>
  </conditionalFormatting>
  <conditionalFormatting sqref="Q4:Q5">
    <cfRule type="cellIs" dxfId="147" priority="89" operator="equal">
      <formula>"-"</formula>
    </cfRule>
    <cfRule type="cellIs" dxfId="146" priority="90" operator="lessThan">
      <formula>0.699</formula>
    </cfRule>
    <cfRule type="cellIs" dxfId="145" priority="91" operator="between">
      <formula>0.7</formula>
      <formula>0.899</formula>
    </cfRule>
    <cfRule type="cellIs" dxfId="144" priority="92" operator="between">
      <formula>0.9</formula>
      <formula>1</formula>
    </cfRule>
  </conditionalFormatting>
  <conditionalFormatting sqref="Q4:Q5">
    <cfRule type="cellIs" dxfId="143" priority="85" operator="equal">
      <formula>"-"</formula>
    </cfRule>
    <cfRule type="cellIs" dxfId="142" priority="86" operator="lessThan">
      <formula>0.699</formula>
    </cfRule>
    <cfRule type="cellIs" dxfId="141" priority="87" operator="between">
      <formula>0.7</formula>
      <formula>0.9166666</formula>
    </cfRule>
    <cfRule type="cellIs" dxfId="140" priority="88" operator="between">
      <formula>0.9167</formula>
      <formula>1</formula>
    </cfRule>
  </conditionalFormatting>
  <conditionalFormatting sqref="P4:P5">
    <cfRule type="cellIs" dxfId="139" priority="25" operator="equal">
      <formula>"-"</formula>
    </cfRule>
    <cfRule type="cellIs" dxfId="138" priority="26" operator="between">
      <formula>0.9</formula>
      <formula>1</formula>
    </cfRule>
    <cfRule type="cellIs" dxfId="137" priority="27" operator="between">
      <formula>0.7</formula>
      <formula>0.899</formula>
    </cfRule>
    <cfRule type="cellIs" dxfId="136" priority="28" operator="between">
      <formula>0</formula>
      <formula>0.699</formula>
    </cfRule>
  </conditionalFormatting>
  <conditionalFormatting sqref="P4:P5">
    <cfRule type="cellIs" dxfId="135" priority="21" operator="equal">
      <formula>"-"</formula>
    </cfRule>
    <cfRule type="cellIs" dxfId="134" priority="22" operator="lessThan">
      <formula>0.699</formula>
    </cfRule>
    <cfRule type="cellIs" dxfId="133" priority="23" operator="between">
      <formula>0.7</formula>
      <formula>0.8999</formula>
    </cfRule>
    <cfRule type="cellIs" dxfId="132" priority="24" operator="between">
      <formula>0.9</formula>
      <formula>1</formula>
    </cfRule>
  </conditionalFormatting>
  <conditionalFormatting sqref="P4:P5">
    <cfRule type="cellIs" dxfId="131" priority="17" operator="equal">
      <formula>"-"</formula>
    </cfRule>
    <cfRule type="cellIs" dxfId="130" priority="18" operator="lessThan">
      <formula>0.69999</formula>
    </cfRule>
    <cfRule type="cellIs" dxfId="129" priority="19" operator="between">
      <formula>0.7</formula>
      <formula>0.8999</formula>
    </cfRule>
    <cfRule type="cellIs" dxfId="128" priority="20" operator="between">
      <formula>0.9</formula>
      <formula>1</formula>
    </cfRule>
  </conditionalFormatting>
  <conditionalFormatting sqref="P4:P5">
    <cfRule type="cellIs" dxfId="127" priority="13" operator="equal">
      <formula>"-"</formula>
    </cfRule>
    <cfRule type="cellIs" dxfId="126" priority="14" operator="between">
      <formula>0.9</formula>
      <formula>1</formula>
    </cfRule>
    <cfRule type="cellIs" dxfId="125" priority="15" operator="between">
      <formula>0.7</formula>
      <formula>0.899</formula>
    </cfRule>
    <cfRule type="cellIs" dxfId="124" priority="16" operator="lessThan">
      <formula>0.699</formula>
    </cfRule>
  </conditionalFormatting>
  <conditionalFormatting sqref="P4:P5">
    <cfRule type="cellIs" dxfId="123" priority="9" operator="equal">
      <formula>"-"</formula>
    </cfRule>
    <cfRule type="cellIs" dxfId="122" priority="10" operator="lessThan">
      <formula>0.699</formula>
    </cfRule>
    <cfRule type="cellIs" dxfId="121" priority="11" operator="between">
      <formula>0.9</formula>
      <formula>1</formula>
    </cfRule>
    <cfRule type="cellIs" dxfId="120" priority="12" operator="between">
      <formula>0.7</formula>
      <formula>"89.99%"</formula>
    </cfRule>
  </conditionalFormatting>
  <conditionalFormatting sqref="P4:P5">
    <cfRule type="cellIs" dxfId="119" priority="5" operator="equal">
      <formula>"-"</formula>
    </cfRule>
    <cfRule type="cellIs" dxfId="118" priority="6" operator="lessThan">
      <formula>0.699</formula>
    </cfRule>
    <cfRule type="cellIs" dxfId="117" priority="7" operator="between">
      <formula>0.7</formula>
      <formula>0.899</formula>
    </cfRule>
    <cfRule type="cellIs" dxfId="116" priority="8" operator="between">
      <formula>0.9</formula>
      <formula>1</formula>
    </cfRule>
  </conditionalFormatting>
  <conditionalFormatting sqref="P4:P5">
    <cfRule type="cellIs" dxfId="115" priority="1" operator="equal">
      <formula>"-"</formula>
    </cfRule>
    <cfRule type="cellIs" dxfId="114" priority="2" operator="lessThan">
      <formula>0.699</formula>
    </cfRule>
    <cfRule type="cellIs" dxfId="113" priority="3" operator="between">
      <formula>0.7</formula>
      <formula>0.9166666</formula>
    </cfRule>
    <cfRule type="cellIs" dxfId="112"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72"/>
  <sheetViews>
    <sheetView view="pageBreakPreview" topLeftCell="F1" zoomScale="70" zoomScaleNormal="70" zoomScaleSheetLayoutView="70" workbookViewId="0">
      <selection activeCell="L2" sqref="L1:L1048576"/>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1185</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1172</v>
      </c>
      <c r="E4" s="47" t="s">
        <v>885</v>
      </c>
      <c r="F4" s="47" t="s">
        <v>886</v>
      </c>
      <c r="G4" s="83">
        <v>1</v>
      </c>
      <c r="H4" s="83">
        <v>1</v>
      </c>
      <c r="I4" s="83">
        <v>1</v>
      </c>
      <c r="J4" s="83">
        <v>1</v>
      </c>
      <c r="K4" s="83">
        <v>1</v>
      </c>
      <c r="L4" s="85">
        <v>0.96</v>
      </c>
      <c r="M4" s="10"/>
      <c r="N4" s="11"/>
      <c r="O4" s="12"/>
      <c r="P4" s="13">
        <f t="shared" ref="P4:P35" si="0">IF(H4=0,"-",IF((L4/H4)&lt;=1,(L4/H4),1))</f>
        <v>0.96</v>
      </c>
      <c r="Q4" s="14">
        <f>IF(((L4+M4+N4+O4)/(G4))&lt;=1,((L4+M4+N4+O4)/(G4)),1)</f>
        <v>0.96</v>
      </c>
      <c r="R4" s="2"/>
      <c r="T4" s="15"/>
    </row>
    <row r="5" spans="1:20" s="18" customFormat="1" ht="60.75" thickBot="1" x14ac:dyDescent="0.25">
      <c r="A5" s="2"/>
      <c r="B5" s="43"/>
      <c r="C5" s="53"/>
      <c r="D5" s="119"/>
      <c r="E5" s="20" t="s">
        <v>887</v>
      </c>
      <c r="F5" s="20" t="s">
        <v>888</v>
      </c>
      <c r="G5" s="83">
        <v>1</v>
      </c>
      <c r="H5" s="83">
        <v>1</v>
      </c>
      <c r="I5" s="83">
        <v>1</v>
      </c>
      <c r="J5" s="83">
        <v>1</v>
      </c>
      <c r="K5" s="83">
        <v>1</v>
      </c>
      <c r="L5" s="86">
        <v>1</v>
      </c>
      <c r="M5" s="16"/>
      <c r="N5" s="16"/>
      <c r="O5" s="17"/>
      <c r="P5" s="13">
        <f t="shared" si="0"/>
        <v>1</v>
      </c>
      <c r="Q5" s="14">
        <f t="shared" ref="Q5:Q48" si="1">IF(((L5+M5+N5+O5)/(G5))&lt;=1,((L5+M5+N5+O5)/(G5)),1)</f>
        <v>1</v>
      </c>
      <c r="R5" s="2"/>
      <c r="T5" s="19"/>
    </row>
    <row r="6" spans="1:20" s="18" customFormat="1" ht="45.75" thickBot="1" x14ac:dyDescent="0.25">
      <c r="A6" s="2"/>
      <c r="B6" s="43"/>
      <c r="C6" s="53"/>
      <c r="D6" s="120"/>
      <c r="E6" s="20" t="s">
        <v>889</v>
      </c>
      <c r="F6" s="20" t="s">
        <v>890</v>
      </c>
      <c r="G6" s="16">
        <v>1</v>
      </c>
      <c r="H6" s="16">
        <v>1</v>
      </c>
      <c r="I6" s="16">
        <v>1</v>
      </c>
      <c r="J6" s="16">
        <v>1</v>
      </c>
      <c r="K6" s="16">
        <v>1</v>
      </c>
      <c r="L6" s="72">
        <v>1</v>
      </c>
      <c r="M6" s="16"/>
      <c r="N6" s="16"/>
      <c r="O6" s="17"/>
      <c r="P6" s="13">
        <f t="shared" si="0"/>
        <v>1</v>
      </c>
      <c r="Q6" s="14">
        <f t="shared" si="1"/>
        <v>1</v>
      </c>
      <c r="R6" s="2"/>
      <c r="T6" s="19"/>
    </row>
    <row r="7" spans="1:20" s="18" customFormat="1" ht="45.75" thickBot="1" x14ac:dyDescent="0.25">
      <c r="A7" s="2"/>
      <c r="B7" s="43"/>
      <c r="C7" s="53"/>
      <c r="D7" s="121" t="s">
        <v>1173</v>
      </c>
      <c r="E7" s="20" t="s">
        <v>891</v>
      </c>
      <c r="F7" s="20" t="s">
        <v>892</v>
      </c>
      <c r="G7" s="16">
        <v>1</v>
      </c>
      <c r="H7" s="16">
        <v>1</v>
      </c>
      <c r="I7" s="16">
        <v>1</v>
      </c>
      <c r="J7" s="16">
        <v>1</v>
      </c>
      <c r="K7" s="16">
        <v>1</v>
      </c>
      <c r="L7" s="72">
        <v>0</v>
      </c>
      <c r="M7" s="16"/>
      <c r="N7" s="16"/>
      <c r="O7" s="17"/>
      <c r="P7" s="13">
        <f t="shared" si="0"/>
        <v>0</v>
      </c>
      <c r="Q7" s="14">
        <f t="shared" si="1"/>
        <v>0</v>
      </c>
      <c r="R7" s="2"/>
      <c r="T7" s="19"/>
    </row>
    <row r="8" spans="1:20" s="18" customFormat="1" ht="30.75" thickBot="1" x14ac:dyDescent="0.25">
      <c r="A8" s="2"/>
      <c r="B8" s="43"/>
      <c r="C8" s="53"/>
      <c r="D8" s="119"/>
      <c r="E8" s="20" t="s">
        <v>893</v>
      </c>
      <c r="F8" s="20" t="s">
        <v>894</v>
      </c>
      <c r="G8" s="16">
        <v>2</v>
      </c>
      <c r="H8" s="16">
        <v>0</v>
      </c>
      <c r="I8" s="16">
        <v>1</v>
      </c>
      <c r="J8" s="16">
        <v>1</v>
      </c>
      <c r="K8" s="16">
        <v>0</v>
      </c>
      <c r="L8" s="72">
        <v>0</v>
      </c>
      <c r="M8" s="16"/>
      <c r="N8" s="16"/>
      <c r="O8" s="17"/>
      <c r="P8" s="13" t="str">
        <f t="shared" si="0"/>
        <v>-</v>
      </c>
      <c r="Q8" s="14">
        <f t="shared" si="1"/>
        <v>0</v>
      </c>
      <c r="R8" s="2"/>
      <c r="T8" s="19"/>
    </row>
    <row r="9" spans="1:20" s="18" customFormat="1" ht="45.75" thickBot="1" x14ac:dyDescent="0.25">
      <c r="A9" s="2"/>
      <c r="B9" s="43"/>
      <c r="C9" s="53"/>
      <c r="D9" s="119"/>
      <c r="E9" s="20" t="s">
        <v>895</v>
      </c>
      <c r="F9" s="20" t="s">
        <v>896</v>
      </c>
      <c r="G9" s="16">
        <v>7</v>
      </c>
      <c r="H9" s="16">
        <v>0</v>
      </c>
      <c r="I9" s="16">
        <v>1</v>
      </c>
      <c r="J9" s="16">
        <v>2</v>
      </c>
      <c r="K9" s="16">
        <v>1</v>
      </c>
      <c r="L9" s="72">
        <v>0</v>
      </c>
      <c r="M9" s="16"/>
      <c r="N9" s="16"/>
      <c r="O9" s="17"/>
      <c r="P9" s="13" t="str">
        <f t="shared" si="0"/>
        <v>-</v>
      </c>
      <c r="Q9" s="14">
        <f t="shared" si="1"/>
        <v>0</v>
      </c>
      <c r="R9" s="2"/>
      <c r="T9" s="19"/>
    </row>
    <row r="10" spans="1:20" s="18" customFormat="1" ht="30.75" thickBot="1" x14ac:dyDescent="0.25">
      <c r="A10" s="2"/>
      <c r="B10" s="43"/>
      <c r="C10" s="53"/>
      <c r="D10" s="119"/>
      <c r="E10" s="20" t="s">
        <v>897</v>
      </c>
      <c r="F10" s="20" t="s">
        <v>898</v>
      </c>
      <c r="G10" s="16">
        <v>3</v>
      </c>
      <c r="H10" s="16">
        <v>0</v>
      </c>
      <c r="I10" s="16">
        <v>1</v>
      </c>
      <c r="J10" s="16">
        <v>0</v>
      </c>
      <c r="K10" s="16">
        <v>1</v>
      </c>
      <c r="L10" s="72">
        <v>0</v>
      </c>
      <c r="M10" s="16"/>
      <c r="N10" s="16"/>
      <c r="O10" s="17"/>
      <c r="P10" s="13" t="str">
        <f t="shared" si="0"/>
        <v>-</v>
      </c>
      <c r="Q10" s="14">
        <f t="shared" si="1"/>
        <v>0</v>
      </c>
      <c r="R10" s="2"/>
      <c r="T10" s="19"/>
    </row>
    <row r="11" spans="1:20" s="18" customFormat="1" ht="45.75" thickBot="1" x14ac:dyDescent="0.25">
      <c r="A11" s="2"/>
      <c r="B11" s="43"/>
      <c r="C11" s="53"/>
      <c r="D11" s="119"/>
      <c r="E11" s="20" t="s">
        <v>899</v>
      </c>
      <c r="F11" s="20" t="s">
        <v>900</v>
      </c>
      <c r="G11" s="21">
        <v>67</v>
      </c>
      <c r="H11" s="21">
        <v>11</v>
      </c>
      <c r="I11" s="21">
        <v>22</v>
      </c>
      <c r="J11" s="21">
        <v>22</v>
      </c>
      <c r="K11" s="21">
        <v>12</v>
      </c>
      <c r="L11" s="73">
        <v>11</v>
      </c>
      <c r="M11" s="21"/>
      <c r="N11" s="21"/>
      <c r="O11" s="22"/>
      <c r="P11" s="13">
        <f t="shared" si="0"/>
        <v>1</v>
      </c>
      <c r="Q11" s="14">
        <f t="shared" si="1"/>
        <v>0.16417910447761194</v>
      </c>
      <c r="R11" s="2"/>
      <c r="T11" s="19"/>
    </row>
    <row r="12" spans="1:20" ht="30.75" thickBot="1" x14ac:dyDescent="0.25">
      <c r="A12" s="2"/>
      <c r="B12" s="43"/>
      <c r="C12" s="53"/>
      <c r="D12" s="119"/>
      <c r="E12" s="20" t="s">
        <v>901</v>
      </c>
      <c r="F12" s="20" t="s">
        <v>902</v>
      </c>
      <c r="G12" s="16">
        <v>1</v>
      </c>
      <c r="H12" s="16">
        <v>1</v>
      </c>
      <c r="I12" s="16">
        <v>1</v>
      </c>
      <c r="J12" s="16">
        <v>1</v>
      </c>
      <c r="K12" s="16">
        <v>1</v>
      </c>
      <c r="L12" s="77">
        <v>1</v>
      </c>
      <c r="M12" s="16"/>
      <c r="N12" s="16"/>
      <c r="O12" s="23"/>
      <c r="P12" s="13">
        <f t="shared" si="0"/>
        <v>1</v>
      </c>
      <c r="Q12" s="14">
        <f t="shared" si="1"/>
        <v>1</v>
      </c>
      <c r="R12" s="2"/>
      <c r="T12" s="15"/>
    </row>
    <row r="13" spans="1:20" ht="45.75" thickBot="1" x14ac:dyDescent="0.25">
      <c r="B13" s="43"/>
      <c r="C13" s="53"/>
      <c r="D13" s="119"/>
      <c r="E13" s="20" t="s">
        <v>903</v>
      </c>
      <c r="F13" s="20" t="s">
        <v>904</v>
      </c>
      <c r="G13" s="21">
        <v>6</v>
      </c>
      <c r="H13" s="21">
        <v>1</v>
      </c>
      <c r="I13" s="21">
        <v>1</v>
      </c>
      <c r="J13" s="21">
        <v>1</v>
      </c>
      <c r="K13" s="21">
        <v>1</v>
      </c>
      <c r="L13" s="73">
        <v>1</v>
      </c>
      <c r="M13" s="21"/>
      <c r="N13" s="21"/>
      <c r="O13" s="22"/>
      <c r="P13" s="13">
        <f t="shared" si="0"/>
        <v>1</v>
      </c>
      <c r="Q13" s="14">
        <f t="shared" si="1"/>
        <v>0.16666666666666666</v>
      </c>
      <c r="R13" s="2"/>
      <c r="T13" s="15"/>
    </row>
    <row r="14" spans="1:20" ht="45.75" thickBot="1" x14ac:dyDescent="0.25">
      <c r="B14" s="43"/>
      <c r="C14" s="53"/>
      <c r="D14" s="119"/>
      <c r="E14" s="20" t="s">
        <v>905</v>
      </c>
      <c r="F14" s="20" t="s">
        <v>906</v>
      </c>
      <c r="G14" s="21">
        <v>6</v>
      </c>
      <c r="H14" s="21">
        <v>1</v>
      </c>
      <c r="I14" s="21">
        <v>1</v>
      </c>
      <c r="J14" s="21">
        <v>1</v>
      </c>
      <c r="K14" s="21">
        <v>1</v>
      </c>
      <c r="L14" s="73">
        <v>1</v>
      </c>
      <c r="M14" s="21"/>
      <c r="N14" s="21"/>
      <c r="O14" s="22"/>
      <c r="P14" s="13">
        <f t="shared" si="0"/>
        <v>1</v>
      </c>
      <c r="Q14" s="14">
        <f t="shared" si="1"/>
        <v>0.16666666666666666</v>
      </c>
      <c r="T14" s="15"/>
    </row>
    <row r="15" spans="1:20" ht="57" customHeight="1" thickBot="1" x14ac:dyDescent="0.25">
      <c r="B15" s="43"/>
      <c r="C15" s="53"/>
      <c r="D15" s="120"/>
      <c r="E15" s="20" t="s">
        <v>907</v>
      </c>
      <c r="F15" s="20" t="s">
        <v>908</v>
      </c>
      <c r="G15" s="21">
        <v>4</v>
      </c>
      <c r="H15" s="21">
        <v>1</v>
      </c>
      <c r="I15" s="21">
        <v>1</v>
      </c>
      <c r="J15" s="21">
        <v>1</v>
      </c>
      <c r="K15" s="21">
        <v>1</v>
      </c>
      <c r="L15" s="73">
        <v>1</v>
      </c>
      <c r="M15" s="21"/>
      <c r="N15" s="21"/>
      <c r="O15" s="22"/>
      <c r="P15" s="13">
        <f t="shared" si="0"/>
        <v>1</v>
      </c>
      <c r="Q15" s="14">
        <f t="shared" si="1"/>
        <v>0.25</v>
      </c>
      <c r="T15" s="15"/>
    </row>
    <row r="16" spans="1:20" ht="48" customHeight="1" thickBot="1" x14ac:dyDescent="0.25">
      <c r="B16" s="43"/>
      <c r="C16" s="53"/>
      <c r="D16" s="121" t="s">
        <v>1174</v>
      </c>
      <c r="E16" s="20" t="s">
        <v>909</v>
      </c>
      <c r="F16" s="20" t="s">
        <v>910</v>
      </c>
      <c r="G16" s="21">
        <v>15.5</v>
      </c>
      <c r="H16" s="21">
        <v>11.5</v>
      </c>
      <c r="I16" s="21">
        <v>13</v>
      </c>
      <c r="J16" s="21">
        <v>14</v>
      </c>
      <c r="K16" s="21">
        <v>15.5</v>
      </c>
      <c r="L16" s="73">
        <v>0</v>
      </c>
      <c r="M16" s="21"/>
      <c r="N16" s="21"/>
      <c r="O16" s="22"/>
      <c r="P16" s="13">
        <f t="shared" si="0"/>
        <v>0</v>
      </c>
      <c r="Q16" s="14">
        <f t="shared" si="1"/>
        <v>0</v>
      </c>
      <c r="T16" s="15"/>
    </row>
    <row r="17" spans="2:20" ht="48" customHeight="1" thickBot="1" x14ac:dyDescent="0.25">
      <c r="B17" s="43"/>
      <c r="C17" s="53"/>
      <c r="D17" s="119"/>
      <c r="E17" s="20" t="s">
        <v>911</v>
      </c>
      <c r="F17" s="20" t="s">
        <v>912</v>
      </c>
      <c r="G17" s="21">
        <v>24</v>
      </c>
      <c r="H17" s="21">
        <v>6</v>
      </c>
      <c r="I17" s="21">
        <v>6</v>
      </c>
      <c r="J17" s="21">
        <v>6</v>
      </c>
      <c r="K17" s="21">
        <v>6</v>
      </c>
      <c r="L17" s="73">
        <v>2</v>
      </c>
      <c r="M17" s="21"/>
      <c r="N17" s="21"/>
      <c r="O17" s="22"/>
      <c r="P17" s="13">
        <f t="shared" si="0"/>
        <v>0.33333333333333331</v>
      </c>
      <c r="Q17" s="14">
        <f t="shared" si="1"/>
        <v>8.3333333333333329E-2</v>
      </c>
      <c r="T17" s="15"/>
    </row>
    <row r="18" spans="2:20" ht="48" customHeight="1" thickBot="1" x14ac:dyDescent="0.25">
      <c r="B18" s="43"/>
      <c r="C18" s="53"/>
      <c r="D18" s="119"/>
      <c r="E18" s="20" t="s">
        <v>913</v>
      </c>
      <c r="F18" s="20" t="s">
        <v>914</v>
      </c>
      <c r="G18" s="21">
        <v>2</v>
      </c>
      <c r="H18" s="21">
        <v>0</v>
      </c>
      <c r="I18" s="21">
        <v>1</v>
      </c>
      <c r="J18" s="21">
        <v>0</v>
      </c>
      <c r="K18" s="21">
        <v>1</v>
      </c>
      <c r="L18" s="73">
        <v>0</v>
      </c>
      <c r="M18" s="21"/>
      <c r="N18" s="21"/>
      <c r="O18" s="22"/>
      <c r="P18" s="13" t="str">
        <f t="shared" si="0"/>
        <v>-</v>
      </c>
      <c r="Q18" s="14">
        <f t="shared" si="1"/>
        <v>0</v>
      </c>
      <c r="T18" s="15"/>
    </row>
    <row r="19" spans="2:20" ht="48" customHeight="1" thickBot="1" x14ac:dyDescent="0.25">
      <c r="B19" s="43"/>
      <c r="C19" s="53"/>
      <c r="D19" s="119"/>
      <c r="E19" s="20" t="s">
        <v>915</v>
      </c>
      <c r="F19" s="20" t="s">
        <v>916</v>
      </c>
      <c r="G19" s="24">
        <v>1</v>
      </c>
      <c r="H19" s="24">
        <v>0</v>
      </c>
      <c r="I19" s="24">
        <v>0</v>
      </c>
      <c r="J19" s="24">
        <v>1</v>
      </c>
      <c r="K19" s="24">
        <v>0</v>
      </c>
      <c r="L19" s="78">
        <v>0</v>
      </c>
      <c r="M19" s="24"/>
      <c r="N19" s="25"/>
      <c r="O19" s="26"/>
      <c r="P19" s="13" t="str">
        <f t="shared" si="0"/>
        <v>-</v>
      </c>
      <c r="Q19" s="14">
        <f t="shared" si="1"/>
        <v>0</v>
      </c>
      <c r="T19" s="15"/>
    </row>
    <row r="20" spans="2:20" ht="48" customHeight="1" thickBot="1" x14ac:dyDescent="0.25">
      <c r="B20" s="43"/>
      <c r="C20" s="53"/>
      <c r="D20" s="119"/>
      <c r="E20" s="20" t="s">
        <v>917</v>
      </c>
      <c r="F20" s="20" t="s">
        <v>918</v>
      </c>
      <c r="G20" s="21">
        <v>16</v>
      </c>
      <c r="H20" s="21">
        <v>16</v>
      </c>
      <c r="I20" s="21">
        <v>16</v>
      </c>
      <c r="J20" s="21">
        <v>16</v>
      </c>
      <c r="K20" s="21">
        <v>16</v>
      </c>
      <c r="L20" s="73">
        <v>16</v>
      </c>
      <c r="M20" s="21"/>
      <c r="N20" s="21"/>
      <c r="O20" s="22"/>
      <c r="P20" s="13">
        <f t="shared" si="0"/>
        <v>1</v>
      </c>
      <c r="Q20" s="14">
        <f t="shared" si="1"/>
        <v>1</v>
      </c>
      <c r="T20" s="15"/>
    </row>
    <row r="21" spans="2:20" ht="50.25" customHeight="1" thickBot="1" x14ac:dyDescent="0.25">
      <c r="B21" s="43"/>
      <c r="C21" s="53"/>
      <c r="D21" s="119"/>
      <c r="E21" s="20" t="s">
        <v>919</v>
      </c>
      <c r="F21" s="20" t="s">
        <v>920</v>
      </c>
      <c r="G21" s="21">
        <v>1</v>
      </c>
      <c r="H21" s="21">
        <v>1</v>
      </c>
      <c r="I21" s="21">
        <v>1</v>
      </c>
      <c r="J21" s="21">
        <v>1</v>
      </c>
      <c r="K21" s="21">
        <v>1</v>
      </c>
      <c r="L21" s="73">
        <v>0</v>
      </c>
      <c r="M21" s="21"/>
      <c r="N21" s="21"/>
      <c r="O21" s="22"/>
      <c r="P21" s="13">
        <f t="shared" si="0"/>
        <v>0</v>
      </c>
      <c r="Q21" s="14">
        <f t="shared" si="1"/>
        <v>0</v>
      </c>
      <c r="T21" s="15"/>
    </row>
    <row r="22" spans="2:20" ht="90.75" thickBot="1" x14ac:dyDescent="0.25">
      <c r="B22" s="43"/>
      <c r="C22" s="53"/>
      <c r="D22" s="119"/>
      <c r="E22" s="20" t="s">
        <v>921</v>
      </c>
      <c r="F22" s="20" t="s">
        <v>922</v>
      </c>
      <c r="G22" s="21">
        <v>12</v>
      </c>
      <c r="H22" s="21">
        <v>2</v>
      </c>
      <c r="I22" s="21">
        <v>4</v>
      </c>
      <c r="J22" s="21">
        <v>4</v>
      </c>
      <c r="K22" s="21">
        <v>2</v>
      </c>
      <c r="L22" s="73">
        <v>0</v>
      </c>
      <c r="M22" s="21"/>
      <c r="N22" s="21"/>
      <c r="O22" s="22"/>
      <c r="P22" s="13">
        <f t="shared" si="0"/>
        <v>0</v>
      </c>
      <c r="Q22" s="14">
        <f t="shared" si="1"/>
        <v>0</v>
      </c>
      <c r="T22" s="15"/>
    </row>
    <row r="23" spans="2:20" ht="48" customHeight="1" thickBot="1" x14ac:dyDescent="0.25">
      <c r="B23" s="43"/>
      <c r="C23" s="53"/>
      <c r="D23" s="119"/>
      <c r="E23" s="20" t="s">
        <v>923</v>
      </c>
      <c r="F23" s="20" t="s">
        <v>924</v>
      </c>
      <c r="G23" s="21">
        <v>9</v>
      </c>
      <c r="H23" s="21">
        <v>1</v>
      </c>
      <c r="I23" s="21">
        <v>3</v>
      </c>
      <c r="J23" s="21">
        <v>3</v>
      </c>
      <c r="K23" s="21">
        <v>1</v>
      </c>
      <c r="L23" s="73">
        <v>0</v>
      </c>
      <c r="M23" s="21"/>
      <c r="N23" s="21"/>
      <c r="O23" s="22"/>
      <c r="P23" s="13">
        <f t="shared" si="0"/>
        <v>0</v>
      </c>
      <c r="Q23" s="14">
        <f t="shared" si="1"/>
        <v>0</v>
      </c>
      <c r="T23" s="15"/>
    </row>
    <row r="24" spans="2:20" ht="90.75" thickBot="1" x14ac:dyDescent="0.25">
      <c r="B24" s="43"/>
      <c r="C24" s="53"/>
      <c r="D24" s="119"/>
      <c r="E24" s="20" t="s">
        <v>925</v>
      </c>
      <c r="F24" s="20" t="s">
        <v>926</v>
      </c>
      <c r="G24" s="21">
        <v>1</v>
      </c>
      <c r="H24" s="21">
        <v>1</v>
      </c>
      <c r="I24" s="21">
        <v>1</v>
      </c>
      <c r="J24" s="21">
        <v>1</v>
      </c>
      <c r="K24" s="21">
        <v>1</v>
      </c>
      <c r="L24" s="73">
        <v>0</v>
      </c>
      <c r="M24" s="21"/>
      <c r="N24" s="21"/>
      <c r="O24" s="22"/>
      <c r="P24" s="13">
        <f t="shared" si="0"/>
        <v>0</v>
      </c>
      <c r="Q24" s="14">
        <f t="shared" si="1"/>
        <v>0</v>
      </c>
      <c r="T24" s="15"/>
    </row>
    <row r="25" spans="2:20" ht="48" customHeight="1" thickBot="1" x14ac:dyDescent="0.25">
      <c r="B25" s="43"/>
      <c r="C25" s="53"/>
      <c r="D25" s="119"/>
      <c r="E25" s="20" t="s">
        <v>927</v>
      </c>
      <c r="F25" s="20" t="s">
        <v>928</v>
      </c>
      <c r="G25" s="24">
        <v>40</v>
      </c>
      <c r="H25" s="24">
        <v>10</v>
      </c>
      <c r="I25" s="24">
        <v>10</v>
      </c>
      <c r="J25" s="24">
        <v>10</v>
      </c>
      <c r="K25" s="24">
        <v>10</v>
      </c>
      <c r="L25" s="79">
        <v>0</v>
      </c>
      <c r="M25" s="28"/>
      <c r="N25" s="21"/>
      <c r="O25" s="26"/>
      <c r="P25" s="13">
        <f t="shared" si="0"/>
        <v>0</v>
      </c>
      <c r="Q25" s="14">
        <f t="shared" si="1"/>
        <v>0</v>
      </c>
      <c r="T25" s="15"/>
    </row>
    <row r="26" spans="2:20" ht="48" customHeight="1" thickBot="1" x14ac:dyDescent="0.25">
      <c r="B26" s="43"/>
      <c r="C26" s="53"/>
      <c r="D26" s="119"/>
      <c r="E26" s="20" t="s">
        <v>929</v>
      </c>
      <c r="F26" s="20" t="s">
        <v>930</v>
      </c>
      <c r="G26" s="16">
        <v>1</v>
      </c>
      <c r="H26" s="16">
        <v>1</v>
      </c>
      <c r="I26" s="16">
        <v>1</v>
      </c>
      <c r="J26" s="16">
        <v>1</v>
      </c>
      <c r="K26" s="16">
        <v>1</v>
      </c>
      <c r="L26" s="77">
        <v>0</v>
      </c>
      <c r="M26" s="16"/>
      <c r="N26" s="16"/>
      <c r="O26" s="23"/>
      <c r="P26" s="13">
        <f t="shared" si="0"/>
        <v>0</v>
      </c>
      <c r="Q26" s="14">
        <f t="shared" si="1"/>
        <v>0</v>
      </c>
      <c r="T26" s="15"/>
    </row>
    <row r="27" spans="2:20" ht="67.5" customHeight="1" thickBot="1" x14ac:dyDescent="0.25">
      <c r="B27" s="43"/>
      <c r="C27" s="53"/>
      <c r="D27" s="119"/>
      <c r="E27" s="20" t="s">
        <v>931</v>
      </c>
      <c r="F27" s="20" t="s">
        <v>932</v>
      </c>
      <c r="G27" s="21">
        <v>1</v>
      </c>
      <c r="H27" s="21">
        <v>1</v>
      </c>
      <c r="I27" s="21">
        <v>1</v>
      </c>
      <c r="J27" s="21">
        <v>1</v>
      </c>
      <c r="K27" s="21">
        <v>1</v>
      </c>
      <c r="L27" s="73">
        <v>0</v>
      </c>
      <c r="M27" s="21"/>
      <c r="N27" s="21"/>
      <c r="O27" s="22"/>
      <c r="P27" s="13">
        <f t="shared" si="0"/>
        <v>0</v>
      </c>
      <c r="Q27" s="14">
        <f t="shared" si="1"/>
        <v>0</v>
      </c>
      <c r="T27" s="15"/>
    </row>
    <row r="28" spans="2:20" ht="48" customHeight="1" thickBot="1" x14ac:dyDescent="0.25">
      <c r="B28" s="43"/>
      <c r="C28" s="53"/>
      <c r="D28" s="119"/>
      <c r="E28" s="20" t="s">
        <v>933</v>
      </c>
      <c r="F28" s="20" t="s">
        <v>934</v>
      </c>
      <c r="G28" s="21">
        <v>1</v>
      </c>
      <c r="H28" s="21">
        <v>1</v>
      </c>
      <c r="I28" s="21">
        <v>1</v>
      </c>
      <c r="J28" s="21">
        <v>1</v>
      </c>
      <c r="K28" s="21">
        <v>1</v>
      </c>
      <c r="L28" s="73">
        <v>0</v>
      </c>
      <c r="M28" s="21"/>
      <c r="N28" s="21"/>
      <c r="O28" s="29"/>
      <c r="P28" s="13">
        <f t="shared" si="0"/>
        <v>0</v>
      </c>
      <c r="Q28" s="14">
        <f t="shared" si="1"/>
        <v>0</v>
      </c>
      <c r="T28" s="15"/>
    </row>
    <row r="29" spans="2:20" ht="48" customHeight="1" thickBot="1" x14ac:dyDescent="0.25">
      <c r="B29" s="43"/>
      <c r="C29" s="53"/>
      <c r="D29" s="119"/>
      <c r="E29" s="20" t="s">
        <v>935</v>
      </c>
      <c r="F29" s="20" t="s">
        <v>934</v>
      </c>
      <c r="G29" s="21">
        <v>1</v>
      </c>
      <c r="H29" s="21">
        <v>1</v>
      </c>
      <c r="I29" s="21">
        <v>1</v>
      </c>
      <c r="J29" s="21">
        <v>1</v>
      </c>
      <c r="K29" s="21">
        <v>1</v>
      </c>
      <c r="L29" s="73">
        <v>0</v>
      </c>
      <c r="M29" s="21"/>
      <c r="N29" s="21"/>
      <c r="O29" s="22"/>
      <c r="P29" s="13">
        <f t="shared" si="0"/>
        <v>0</v>
      </c>
      <c r="Q29" s="14">
        <f t="shared" si="1"/>
        <v>0</v>
      </c>
      <c r="T29" s="15"/>
    </row>
    <row r="30" spans="2:20" ht="60.75" thickBot="1" x14ac:dyDescent="0.25">
      <c r="B30" s="43"/>
      <c r="C30" s="53"/>
      <c r="D30" s="119"/>
      <c r="E30" s="20" t="s">
        <v>936</v>
      </c>
      <c r="F30" s="20" t="s">
        <v>937</v>
      </c>
      <c r="G30" s="21">
        <v>1</v>
      </c>
      <c r="H30" s="21">
        <v>1</v>
      </c>
      <c r="I30" s="21">
        <v>1</v>
      </c>
      <c r="J30" s="21">
        <v>1</v>
      </c>
      <c r="K30" s="21">
        <v>1</v>
      </c>
      <c r="L30" s="73">
        <v>0</v>
      </c>
      <c r="M30" s="21"/>
      <c r="N30" s="21"/>
      <c r="O30" s="22"/>
      <c r="P30" s="13">
        <f t="shared" si="0"/>
        <v>0</v>
      </c>
      <c r="Q30" s="14">
        <f t="shared" si="1"/>
        <v>0</v>
      </c>
      <c r="T30" s="15"/>
    </row>
    <row r="31" spans="2:20" ht="90.75" thickBot="1" x14ac:dyDescent="0.25">
      <c r="B31" s="43"/>
      <c r="C31" s="53"/>
      <c r="D31" s="119"/>
      <c r="E31" s="20" t="s">
        <v>938</v>
      </c>
      <c r="F31" s="20" t="s">
        <v>939</v>
      </c>
      <c r="G31" s="21">
        <v>1</v>
      </c>
      <c r="H31" s="21">
        <v>1</v>
      </c>
      <c r="I31" s="21">
        <v>1</v>
      </c>
      <c r="J31" s="21">
        <v>1</v>
      </c>
      <c r="K31" s="21">
        <v>1</v>
      </c>
      <c r="L31" s="73">
        <v>0</v>
      </c>
      <c r="M31" s="21"/>
      <c r="N31" s="21"/>
      <c r="O31" s="22"/>
      <c r="P31" s="13">
        <f t="shared" si="0"/>
        <v>0</v>
      </c>
      <c r="Q31" s="14">
        <f t="shared" si="1"/>
        <v>0</v>
      </c>
      <c r="T31" s="15"/>
    </row>
    <row r="32" spans="2:20" ht="60.75" thickBot="1" x14ac:dyDescent="0.25">
      <c r="B32" s="43"/>
      <c r="C32" s="53"/>
      <c r="D32" s="119"/>
      <c r="E32" s="20" t="s">
        <v>940</v>
      </c>
      <c r="F32" s="20" t="s">
        <v>941</v>
      </c>
      <c r="G32" s="21">
        <v>1</v>
      </c>
      <c r="H32" s="21">
        <v>1</v>
      </c>
      <c r="I32" s="21">
        <v>1</v>
      </c>
      <c r="J32" s="21">
        <v>1</v>
      </c>
      <c r="K32" s="21">
        <v>1</v>
      </c>
      <c r="L32" s="82">
        <v>0</v>
      </c>
      <c r="M32" s="21"/>
      <c r="N32" s="21"/>
      <c r="O32" s="22"/>
      <c r="P32" s="13">
        <f t="shared" si="0"/>
        <v>0</v>
      </c>
      <c r="Q32" s="14">
        <f t="shared" si="1"/>
        <v>0</v>
      </c>
      <c r="T32" s="15"/>
    </row>
    <row r="33" spans="2:20" ht="60.75" thickBot="1" x14ac:dyDescent="0.25">
      <c r="B33" s="43"/>
      <c r="C33" s="53"/>
      <c r="D33" s="119"/>
      <c r="E33" s="48" t="s">
        <v>942</v>
      </c>
      <c r="F33" s="48" t="s">
        <v>943</v>
      </c>
      <c r="G33" s="30">
        <v>2</v>
      </c>
      <c r="H33" s="30">
        <v>1</v>
      </c>
      <c r="I33" s="30">
        <v>1</v>
      </c>
      <c r="J33" s="30">
        <v>1</v>
      </c>
      <c r="K33" s="30">
        <v>1</v>
      </c>
      <c r="L33" s="73">
        <v>0</v>
      </c>
      <c r="M33" s="21"/>
      <c r="N33" s="21"/>
      <c r="O33" s="22"/>
      <c r="P33" s="13">
        <f t="shared" si="0"/>
        <v>0</v>
      </c>
      <c r="Q33" s="14">
        <f t="shared" si="1"/>
        <v>0</v>
      </c>
      <c r="T33" s="15"/>
    </row>
    <row r="34" spans="2:20" ht="60.75" thickBot="1" x14ac:dyDescent="0.25">
      <c r="B34" s="43"/>
      <c r="C34" s="53"/>
      <c r="D34" s="119"/>
      <c r="E34" s="20" t="s">
        <v>944</v>
      </c>
      <c r="F34" s="20" t="s">
        <v>945</v>
      </c>
      <c r="G34" s="21">
        <v>0.25</v>
      </c>
      <c r="H34" s="21">
        <v>0.1</v>
      </c>
      <c r="I34" s="21">
        <v>0.2</v>
      </c>
      <c r="J34" s="21">
        <v>0.25</v>
      </c>
      <c r="K34" s="21">
        <v>0.25</v>
      </c>
      <c r="L34" s="82">
        <v>0</v>
      </c>
      <c r="M34" s="21"/>
      <c r="N34" s="21"/>
      <c r="O34" s="22"/>
      <c r="P34" s="13">
        <f t="shared" si="0"/>
        <v>0</v>
      </c>
      <c r="Q34" s="14">
        <f t="shared" si="1"/>
        <v>0</v>
      </c>
      <c r="T34" s="15"/>
    </row>
    <row r="35" spans="2:20" ht="48" customHeight="1" thickBot="1" x14ac:dyDescent="0.25">
      <c r="B35" s="43"/>
      <c r="C35" s="53"/>
      <c r="D35" s="119"/>
      <c r="E35" s="20" t="s">
        <v>946</v>
      </c>
      <c r="F35" s="20" t="s">
        <v>947</v>
      </c>
      <c r="G35" s="21">
        <v>1</v>
      </c>
      <c r="H35" s="21">
        <v>1</v>
      </c>
      <c r="I35" s="21">
        <v>1</v>
      </c>
      <c r="J35" s="21">
        <v>1</v>
      </c>
      <c r="K35" s="21">
        <v>1</v>
      </c>
      <c r="L35" s="73">
        <v>0</v>
      </c>
      <c r="M35" s="21"/>
      <c r="N35" s="21"/>
      <c r="O35" s="22"/>
      <c r="P35" s="13">
        <f t="shared" si="0"/>
        <v>0</v>
      </c>
      <c r="Q35" s="14">
        <f t="shared" si="1"/>
        <v>0</v>
      </c>
      <c r="T35" s="15"/>
    </row>
    <row r="36" spans="2:20" ht="48" customHeight="1" thickBot="1" x14ac:dyDescent="0.25">
      <c r="B36" s="43"/>
      <c r="C36" s="53"/>
      <c r="D36" s="120"/>
      <c r="E36" s="20" t="s">
        <v>948</v>
      </c>
      <c r="F36" s="20" t="s">
        <v>947</v>
      </c>
      <c r="G36" s="21">
        <v>1</v>
      </c>
      <c r="H36" s="21">
        <v>1</v>
      </c>
      <c r="I36" s="21">
        <v>1</v>
      </c>
      <c r="J36" s="21">
        <v>1</v>
      </c>
      <c r="K36" s="21">
        <v>1</v>
      </c>
      <c r="L36" s="73">
        <v>0</v>
      </c>
      <c r="M36" s="21"/>
      <c r="N36" s="21"/>
      <c r="O36" s="22"/>
      <c r="P36" s="13">
        <f t="shared" ref="P36:P67" si="2">IF(H36=0,"-",IF((L36/H36)&lt;=1,(L36/H36),1))</f>
        <v>0</v>
      </c>
      <c r="Q36" s="14">
        <f t="shared" si="1"/>
        <v>0</v>
      </c>
      <c r="T36" s="15"/>
    </row>
    <row r="37" spans="2:20" ht="82.5" customHeight="1" thickBot="1" x14ac:dyDescent="0.25">
      <c r="B37" s="43"/>
      <c r="C37" s="53"/>
      <c r="D37" s="121" t="s">
        <v>1175</v>
      </c>
      <c r="E37" s="20" t="s">
        <v>949</v>
      </c>
      <c r="F37" s="20" t="s">
        <v>950</v>
      </c>
      <c r="G37" s="24">
        <v>1</v>
      </c>
      <c r="H37" s="24">
        <v>1</v>
      </c>
      <c r="I37" s="24">
        <v>1</v>
      </c>
      <c r="J37" s="24">
        <v>1</v>
      </c>
      <c r="K37" s="24">
        <v>1</v>
      </c>
      <c r="L37" s="79">
        <v>0</v>
      </c>
      <c r="M37" s="24"/>
      <c r="N37" s="25"/>
      <c r="O37" s="26"/>
      <c r="P37" s="13">
        <f t="shared" si="2"/>
        <v>0</v>
      </c>
      <c r="Q37" s="14">
        <f t="shared" si="1"/>
        <v>0</v>
      </c>
      <c r="S37" s="1" t="s">
        <v>13</v>
      </c>
      <c r="T37" s="15"/>
    </row>
    <row r="38" spans="2:20" ht="63.75" customHeight="1" thickBot="1" x14ac:dyDescent="0.25">
      <c r="B38" s="43"/>
      <c r="C38" s="53"/>
      <c r="D38" s="119"/>
      <c r="E38" s="20" t="s">
        <v>951</v>
      </c>
      <c r="F38" s="20" t="s">
        <v>952</v>
      </c>
      <c r="G38" s="16">
        <v>1</v>
      </c>
      <c r="H38" s="16">
        <v>1</v>
      </c>
      <c r="I38" s="16">
        <v>1</v>
      </c>
      <c r="J38" s="16">
        <v>1</v>
      </c>
      <c r="K38" s="16">
        <v>1</v>
      </c>
      <c r="L38" s="77">
        <v>0</v>
      </c>
      <c r="M38" s="16"/>
      <c r="N38" s="16"/>
      <c r="O38" s="23"/>
      <c r="P38" s="13">
        <f t="shared" si="2"/>
        <v>0</v>
      </c>
      <c r="Q38" s="14">
        <f t="shared" si="1"/>
        <v>0</v>
      </c>
      <c r="T38" s="15"/>
    </row>
    <row r="39" spans="2:20" ht="63.75" customHeight="1" thickBot="1" x14ac:dyDescent="0.25">
      <c r="B39" s="43"/>
      <c r="C39" s="53"/>
      <c r="D39" s="119"/>
      <c r="E39" s="20" t="s">
        <v>953</v>
      </c>
      <c r="F39" s="20" t="s">
        <v>954</v>
      </c>
      <c r="G39" s="16">
        <v>24</v>
      </c>
      <c r="H39" s="16">
        <v>6</v>
      </c>
      <c r="I39" s="16">
        <v>6</v>
      </c>
      <c r="J39" s="16">
        <v>6</v>
      </c>
      <c r="K39" s="16">
        <v>6</v>
      </c>
      <c r="L39" s="77">
        <v>6</v>
      </c>
      <c r="M39" s="16"/>
      <c r="N39" s="16"/>
      <c r="O39" s="23"/>
      <c r="P39" s="13">
        <f t="shared" si="2"/>
        <v>1</v>
      </c>
      <c r="Q39" s="14">
        <f t="shared" si="1"/>
        <v>0.25</v>
      </c>
      <c r="T39" s="15"/>
    </row>
    <row r="40" spans="2:20" ht="75.75" thickBot="1" x14ac:dyDescent="0.25">
      <c r="B40" s="43"/>
      <c r="C40" s="53"/>
      <c r="D40" s="120"/>
      <c r="E40" s="20" t="s">
        <v>955</v>
      </c>
      <c r="F40" s="20" t="s">
        <v>956</v>
      </c>
      <c r="G40" s="21">
        <v>1</v>
      </c>
      <c r="H40" s="21">
        <v>1</v>
      </c>
      <c r="I40" s="21">
        <v>1</v>
      </c>
      <c r="J40" s="21">
        <v>1</v>
      </c>
      <c r="K40" s="21">
        <v>1</v>
      </c>
      <c r="L40" s="73">
        <v>1</v>
      </c>
      <c r="M40" s="21"/>
      <c r="N40" s="21"/>
      <c r="O40" s="22"/>
      <c r="P40" s="13">
        <f t="shared" si="2"/>
        <v>1</v>
      </c>
      <c r="Q40" s="14">
        <f t="shared" si="1"/>
        <v>1</v>
      </c>
      <c r="T40" s="15"/>
    </row>
    <row r="41" spans="2:20" ht="63.75" customHeight="1" thickBot="1" x14ac:dyDescent="0.25">
      <c r="B41" s="43"/>
      <c r="C41" s="53"/>
      <c r="D41" s="121" t="s">
        <v>1175</v>
      </c>
      <c r="E41" s="48" t="s">
        <v>957</v>
      </c>
      <c r="F41" s="48" t="s">
        <v>958</v>
      </c>
      <c r="G41" s="21">
        <v>20</v>
      </c>
      <c r="H41" s="21">
        <v>4</v>
      </c>
      <c r="I41" s="21">
        <v>4</v>
      </c>
      <c r="J41" s="21">
        <v>4</v>
      </c>
      <c r="K41" s="21">
        <v>4</v>
      </c>
      <c r="L41" s="73">
        <v>0</v>
      </c>
      <c r="M41" s="21"/>
      <c r="N41" s="21"/>
      <c r="O41" s="22"/>
      <c r="P41" s="13">
        <f t="shared" si="2"/>
        <v>0</v>
      </c>
      <c r="Q41" s="14">
        <f t="shared" si="1"/>
        <v>0</v>
      </c>
      <c r="T41" s="15"/>
    </row>
    <row r="42" spans="2:20" ht="90.75" thickBot="1" x14ac:dyDescent="0.25">
      <c r="B42" s="43"/>
      <c r="C42" s="53"/>
      <c r="D42" s="119"/>
      <c r="E42" s="20" t="s">
        <v>959</v>
      </c>
      <c r="F42" s="20" t="s">
        <v>960</v>
      </c>
      <c r="G42" s="24">
        <v>40</v>
      </c>
      <c r="H42" s="24">
        <v>5</v>
      </c>
      <c r="I42" s="24">
        <v>15</v>
      </c>
      <c r="J42" s="24">
        <v>15</v>
      </c>
      <c r="K42" s="24">
        <v>5</v>
      </c>
      <c r="L42" s="78">
        <v>0</v>
      </c>
      <c r="M42" s="24"/>
      <c r="N42" s="25"/>
      <c r="O42" s="26"/>
      <c r="P42" s="13">
        <f t="shared" si="2"/>
        <v>0</v>
      </c>
      <c r="Q42" s="14">
        <f t="shared" si="1"/>
        <v>0</v>
      </c>
      <c r="T42" s="15"/>
    </row>
    <row r="43" spans="2:20" ht="75.75" thickBot="1" x14ac:dyDescent="0.25">
      <c r="B43" s="43"/>
      <c r="C43" s="53"/>
      <c r="D43" s="119"/>
      <c r="E43" s="20" t="s">
        <v>961</v>
      </c>
      <c r="F43" s="20" t="s">
        <v>941</v>
      </c>
      <c r="G43" s="21">
        <v>1</v>
      </c>
      <c r="H43" s="21">
        <v>1</v>
      </c>
      <c r="I43" s="21">
        <v>1</v>
      </c>
      <c r="J43" s="21">
        <v>1</v>
      </c>
      <c r="K43" s="21">
        <v>1</v>
      </c>
      <c r="L43" s="79">
        <v>1</v>
      </c>
      <c r="M43" s="21"/>
      <c r="N43" s="25"/>
      <c r="O43" s="26"/>
      <c r="P43" s="13">
        <f t="shared" si="2"/>
        <v>1</v>
      </c>
      <c r="Q43" s="14">
        <f t="shared" si="1"/>
        <v>1</v>
      </c>
      <c r="T43" s="15"/>
    </row>
    <row r="44" spans="2:20" ht="63.75" customHeight="1" thickBot="1" x14ac:dyDescent="0.25">
      <c r="B44" s="43"/>
      <c r="C44" s="53"/>
      <c r="D44" s="119"/>
      <c r="E44" s="20" t="s">
        <v>962</v>
      </c>
      <c r="F44" s="20" t="s">
        <v>963</v>
      </c>
      <c r="G44" s="21">
        <v>1</v>
      </c>
      <c r="H44" s="21">
        <v>1</v>
      </c>
      <c r="I44" s="21">
        <v>1</v>
      </c>
      <c r="J44" s="21">
        <v>1</v>
      </c>
      <c r="K44" s="21">
        <v>1</v>
      </c>
      <c r="L44" s="78">
        <v>0.01</v>
      </c>
      <c r="M44" s="24"/>
      <c r="N44" s="25"/>
      <c r="O44" s="26"/>
      <c r="P44" s="13">
        <f t="shared" si="2"/>
        <v>0.01</v>
      </c>
      <c r="Q44" s="14">
        <f t="shared" si="1"/>
        <v>0.01</v>
      </c>
      <c r="T44" s="15"/>
    </row>
    <row r="45" spans="2:20" ht="63.75" customHeight="1" thickBot="1" x14ac:dyDescent="0.25">
      <c r="B45" s="43"/>
      <c r="C45" s="53"/>
      <c r="D45" s="119"/>
      <c r="E45" s="20" t="s">
        <v>964</v>
      </c>
      <c r="F45" s="20" t="s">
        <v>965</v>
      </c>
      <c r="G45" s="21">
        <v>4</v>
      </c>
      <c r="H45" s="21">
        <v>1</v>
      </c>
      <c r="I45" s="21">
        <v>1</v>
      </c>
      <c r="J45" s="21">
        <v>1</v>
      </c>
      <c r="K45" s="21">
        <v>1</v>
      </c>
      <c r="L45" s="73">
        <v>0</v>
      </c>
      <c r="M45" s="21"/>
      <c r="N45" s="21"/>
      <c r="O45" s="22"/>
      <c r="P45" s="13">
        <f t="shared" si="2"/>
        <v>0</v>
      </c>
      <c r="Q45" s="14">
        <f t="shared" si="1"/>
        <v>0</v>
      </c>
      <c r="T45" s="15"/>
    </row>
    <row r="46" spans="2:20" ht="63.75" customHeight="1" thickBot="1" x14ac:dyDescent="0.25">
      <c r="B46" s="43"/>
      <c r="C46" s="53"/>
      <c r="D46" s="119"/>
      <c r="E46" s="20" t="s">
        <v>966</v>
      </c>
      <c r="F46" s="20" t="s">
        <v>967</v>
      </c>
      <c r="G46" s="21">
        <v>1</v>
      </c>
      <c r="H46" s="21">
        <v>1</v>
      </c>
      <c r="I46" s="21">
        <v>1</v>
      </c>
      <c r="J46" s="21">
        <v>1</v>
      </c>
      <c r="K46" s="21">
        <v>1</v>
      </c>
      <c r="L46" s="82">
        <v>1</v>
      </c>
      <c r="M46" s="21"/>
      <c r="N46" s="21"/>
      <c r="O46" s="22"/>
      <c r="P46" s="13">
        <f t="shared" si="2"/>
        <v>1</v>
      </c>
      <c r="Q46" s="14">
        <f t="shared" si="1"/>
        <v>1</v>
      </c>
      <c r="T46" s="15"/>
    </row>
    <row r="47" spans="2:20" ht="63.75" customHeight="1" thickBot="1" x14ac:dyDescent="0.25">
      <c r="B47" s="43"/>
      <c r="C47" s="53"/>
      <c r="D47" s="119"/>
      <c r="E47" s="20" t="s">
        <v>968</v>
      </c>
      <c r="F47" s="20" t="s">
        <v>969</v>
      </c>
      <c r="G47" s="24">
        <v>1</v>
      </c>
      <c r="H47" s="24">
        <v>1</v>
      </c>
      <c r="I47" s="24">
        <v>1</v>
      </c>
      <c r="J47" s="24">
        <v>1</v>
      </c>
      <c r="K47" s="24">
        <v>1</v>
      </c>
      <c r="L47" s="78">
        <v>1</v>
      </c>
      <c r="M47" s="24"/>
      <c r="N47" s="25"/>
      <c r="O47" s="26"/>
      <c r="P47" s="13">
        <f t="shared" si="2"/>
        <v>1</v>
      </c>
      <c r="Q47" s="14">
        <f t="shared" si="1"/>
        <v>1</v>
      </c>
      <c r="T47" s="15"/>
    </row>
    <row r="48" spans="2:20" ht="63.75" customHeight="1" thickBot="1" x14ac:dyDescent="0.25">
      <c r="B48" s="43"/>
      <c r="C48" s="53"/>
      <c r="D48" s="119"/>
      <c r="E48" s="20" t="s">
        <v>970</v>
      </c>
      <c r="F48" s="20" t="s">
        <v>967</v>
      </c>
      <c r="G48" s="21">
        <v>1</v>
      </c>
      <c r="H48" s="21">
        <v>1</v>
      </c>
      <c r="I48" s="21">
        <v>1</v>
      </c>
      <c r="J48" s="21">
        <v>1</v>
      </c>
      <c r="K48" s="21">
        <v>1</v>
      </c>
      <c r="L48" s="82">
        <v>1</v>
      </c>
      <c r="M48" s="21"/>
      <c r="N48" s="21"/>
      <c r="O48" s="22"/>
      <c r="P48" s="13">
        <f t="shared" si="2"/>
        <v>1</v>
      </c>
      <c r="Q48" s="14">
        <f t="shared" si="1"/>
        <v>1</v>
      </c>
      <c r="T48" s="15"/>
    </row>
    <row r="49" spans="2:20" ht="75.75" thickBot="1" x14ac:dyDescent="0.25">
      <c r="B49" s="43"/>
      <c r="C49" s="53"/>
      <c r="D49" s="119"/>
      <c r="E49" s="20" t="s">
        <v>971</v>
      </c>
      <c r="F49" s="20" t="s">
        <v>972</v>
      </c>
      <c r="G49" s="21">
        <v>16</v>
      </c>
      <c r="H49" s="21">
        <v>1</v>
      </c>
      <c r="I49" s="21">
        <v>1</v>
      </c>
      <c r="J49" s="21">
        <v>1</v>
      </c>
      <c r="K49" s="21">
        <v>1</v>
      </c>
      <c r="L49" s="73">
        <v>1</v>
      </c>
      <c r="M49" s="21"/>
      <c r="N49" s="21"/>
      <c r="O49" s="22"/>
      <c r="P49" s="13">
        <f t="shared" si="2"/>
        <v>1</v>
      </c>
      <c r="Q49" s="14">
        <f t="shared" ref="Q49:Q112" si="3">IF(((L49+M49+N49+O49)/(G49))&lt;=1,((L49+M49+N49+O49)/(G49)),1)</f>
        <v>6.25E-2</v>
      </c>
      <c r="T49" s="15"/>
    </row>
    <row r="50" spans="2:20" ht="75.75" thickBot="1" x14ac:dyDescent="0.25">
      <c r="B50" s="43"/>
      <c r="C50" s="53"/>
      <c r="D50" s="119"/>
      <c r="E50" s="20" t="s">
        <v>973</v>
      </c>
      <c r="F50" s="20" t="s">
        <v>974</v>
      </c>
      <c r="G50" s="21">
        <v>56</v>
      </c>
      <c r="H50" s="21">
        <v>1</v>
      </c>
      <c r="I50" s="21">
        <v>3</v>
      </c>
      <c r="J50" s="21">
        <v>3</v>
      </c>
      <c r="K50" s="21">
        <v>1</v>
      </c>
      <c r="L50" s="73">
        <v>1</v>
      </c>
      <c r="M50" s="21"/>
      <c r="N50" s="21"/>
      <c r="O50" s="22"/>
      <c r="P50" s="13">
        <f t="shared" si="2"/>
        <v>1</v>
      </c>
      <c r="Q50" s="14">
        <f t="shared" si="3"/>
        <v>1.7857142857142856E-2</v>
      </c>
      <c r="T50" s="15"/>
    </row>
    <row r="51" spans="2:20" ht="63.75" customHeight="1" thickBot="1" x14ac:dyDescent="0.25">
      <c r="B51" s="43"/>
      <c r="C51" s="53"/>
      <c r="D51" s="119"/>
      <c r="E51" s="20" t="s">
        <v>975</v>
      </c>
      <c r="F51" s="20" t="s">
        <v>976</v>
      </c>
      <c r="G51" s="21">
        <v>16</v>
      </c>
      <c r="H51" s="21">
        <v>1</v>
      </c>
      <c r="I51" s="21">
        <v>3</v>
      </c>
      <c r="J51" s="21">
        <v>3</v>
      </c>
      <c r="K51" s="21">
        <v>1</v>
      </c>
      <c r="L51" s="73">
        <v>1</v>
      </c>
      <c r="M51" s="21"/>
      <c r="N51" s="21"/>
      <c r="O51" s="22"/>
      <c r="P51" s="13">
        <f t="shared" si="2"/>
        <v>1</v>
      </c>
      <c r="Q51" s="14">
        <f t="shared" si="3"/>
        <v>6.25E-2</v>
      </c>
      <c r="T51" s="15"/>
    </row>
    <row r="52" spans="2:20" ht="75.75" thickBot="1" x14ac:dyDescent="0.25">
      <c r="B52" s="43"/>
      <c r="C52" s="53"/>
      <c r="D52" s="119"/>
      <c r="E52" s="20" t="s">
        <v>977</v>
      </c>
      <c r="F52" s="20" t="s">
        <v>978</v>
      </c>
      <c r="G52" s="21">
        <v>1</v>
      </c>
      <c r="H52" s="21">
        <v>1</v>
      </c>
      <c r="I52" s="21">
        <v>1</v>
      </c>
      <c r="J52" s="21">
        <v>1</v>
      </c>
      <c r="K52" s="21">
        <v>1</v>
      </c>
      <c r="L52" s="73">
        <v>0</v>
      </c>
      <c r="M52" s="21"/>
      <c r="N52" s="21"/>
      <c r="O52" s="22"/>
      <c r="P52" s="13">
        <f t="shared" si="2"/>
        <v>0</v>
      </c>
      <c r="Q52" s="14">
        <f t="shared" si="3"/>
        <v>0</v>
      </c>
      <c r="T52" s="15"/>
    </row>
    <row r="53" spans="2:20" ht="63.75" customHeight="1" thickBot="1" x14ac:dyDescent="0.25">
      <c r="B53" s="43"/>
      <c r="C53" s="53"/>
      <c r="D53" s="119"/>
      <c r="E53" s="20" t="s">
        <v>979</v>
      </c>
      <c r="F53" s="20" t="s">
        <v>980</v>
      </c>
      <c r="G53" s="21">
        <v>24</v>
      </c>
      <c r="H53" s="21">
        <v>3</v>
      </c>
      <c r="I53" s="21">
        <v>5</v>
      </c>
      <c r="J53" s="21">
        <v>5</v>
      </c>
      <c r="K53" s="21">
        <v>3</v>
      </c>
      <c r="L53" s="73">
        <v>0</v>
      </c>
      <c r="M53" s="21"/>
      <c r="N53" s="21"/>
      <c r="O53" s="22"/>
      <c r="P53" s="13">
        <f t="shared" si="2"/>
        <v>0</v>
      </c>
      <c r="Q53" s="14">
        <f t="shared" si="3"/>
        <v>0</v>
      </c>
      <c r="T53" s="15"/>
    </row>
    <row r="54" spans="2:20" ht="90.75" thickBot="1" x14ac:dyDescent="0.25">
      <c r="B54" s="43"/>
      <c r="C54" s="53"/>
      <c r="D54" s="119"/>
      <c r="E54" s="20" t="s">
        <v>981</v>
      </c>
      <c r="F54" s="20" t="s">
        <v>982</v>
      </c>
      <c r="G54" s="21">
        <v>1</v>
      </c>
      <c r="H54" s="21">
        <v>1</v>
      </c>
      <c r="I54" s="21">
        <v>1</v>
      </c>
      <c r="J54" s="21">
        <v>1</v>
      </c>
      <c r="K54" s="21">
        <v>1</v>
      </c>
      <c r="L54" s="73">
        <v>0</v>
      </c>
      <c r="M54" s="21"/>
      <c r="N54" s="21"/>
      <c r="O54" s="22"/>
      <c r="P54" s="13">
        <f t="shared" si="2"/>
        <v>0</v>
      </c>
      <c r="Q54" s="14">
        <f t="shared" si="3"/>
        <v>0</v>
      </c>
      <c r="T54" s="15"/>
    </row>
    <row r="55" spans="2:20" ht="63.75" customHeight="1" thickBot="1" x14ac:dyDescent="0.25">
      <c r="B55" s="43"/>
      <c r="C55" s="53"/>
      <c r="D55" s="120"/>
      <c r="E55" s="20" t="s">
        <v>983</v>
      </c>
      <c r="F55" s="20" t="s">
        <v>984</v>
      </c>
      <c r="G55" s="21">
        <v>1</v>
      </c>
      <c r="H55" s="21">
        <v>1</v>
      </c>
      <c r="I55" s="21">
        <v>1</v>
      </c>
      <c r="J55" s="21">
        <v>1</v>
      </c>
      <c r="K55" s="21">
        <v>1</v>
      </c>
      <c r="L55" s="73">
        <v>1</v>
      </c>
      <c r="M55" s="21"/>
      <c r="N55" s="21"/>
      <c r="O55" s="22"/>
      <c r="P55" s="13">
        <f t="shared" si="2"/>
        <v>1</v>
      </c>
      <c r="Q55" s="14">
        <f t="shared" si="3"/>
        <v>1</v>
      </c>
      <c r="T55" s="15"/>
    </row>
    <row r="56" spans="2:20" ht="63.75" customHeight="1" thickBot="1" x14ac:dyDescent="0.25">
      <c r="B56" s="43"/>
      <c r="C56" s="53"/>
      <c r="D56" s="121" t="s">
        <v>1176</v>
      </c>
      <c r="E56" s="20" t="s">
        <v>985</v>
      </c>
      <c r="F56" s="20" t="s">
        <v>986</v>
      </c>
      <c r="G56" s="21">
        <v>1</v>
      </c>
      <c r="H56" s="21">
        <v>1</v>
      </c>
      <c r="I56" s="21">
        <v>1</v>
      </c>
      <c r="J56" s="21">
        <v>1</v>
      </c>
      <c r="K56" s="21">
        <v>1</v>
      </c>
      <c r="L56" s="73">
        <v>1</v>
      </c>
      <c r="M56" s="21"/>
      <c r="N56" s="21"/>
      <c r="O56" s="22"/>
      <c r="P56" s="13">
        <f t="shared" si="2"/>
        <v>1</v>
      </c>
      <c r="Q56" s="14">
        <f t="shared" si="3"/>
        <v>1</v>
      </c>
      <c r="T56" s="15"/>
    </row>
    <row r="57" spans="2:20" ht="75.75" thickBot="1" x14ac:dyDescent="0.25">
      <c r="B57" s="43"/>
      <c r="C57" s="53"/>
      <c r="D57" s="119"/>
      <c r="E57" s="20" t="s">
        <v>987</v>
      </c>
      <c r="F57" s="20" t="s">
        <v>988</v>
      </c>
      <c r="G57" s="21">
        <v>1</v>
      </c>
      <c r="H57" s="21">
        <v>1</v>
      </c>
      <c r="I57" s="21">
        <v>1</v>
      </c>
      <c r="J57" s="21">
        <v>1</v>
      </c>
      <c r="K57" s="21">
        <v>1</v>
      </c>
      <c r="L57" s="73">
        <v>1</v>
      </c>
      <c r="M57" s="21"/>
      <c r="N57" s="21"/>
      <c r="O57" s="22"/>
      <c r="P57" s="13">
        <f t="shared" si="2"/>
        <v>1</v>
      </c>
      <c r="Q57" s="14">
        <f t="shared" si="3"/>
        <v>1</v>
      </c>
      <c r="T57" s="15"/>
    </row>
    <row r="58" spans="2:20" ht="63.75" customHeight="1" thickBot="1" x14ac:dyDescent="0.25">
      <c r="B58" s="43"/>
      <c r="C58" s="53"/>
      <c r="D58" s="119"/>
      <c r="E58" s="20" t="s">
        <v>989</v>
      </c>
      <c r="F58" s="20" t="s">
        <v>986</v>
      </c>
      <c r="G58" s="21">
        <v>1</v>
      </c>
      <c r="H58" s="21">
        <v>1</v>
      </c>
      <c r="I58" s="21">
        <v>1</v>
      </c>
      <c r="J58" s="21">
        <v>1</v>
      </c>
      <c r="K58" s="21">
        <v>1</v>
      </c>
      <c r="L58" s="73">
        <v>1</v>
      </c>
      <c r="M58" s="21"/>
      <c r="N58" s="21"/>
      <c r="O58" s="22"/>
      <c r="P58" s="13">
        <f t="shared" si="2"/>
        <v>1</v>
      </c>
      <c r="Q58" s="14">
        <f t="shared" si="3"/>
        <v>1</v>
      </c>
      <c r="T58" s="15"/>
    </row>
    <row r="59" spans="2:20" ht="105.75" thickBot="1" x14ac:dyDescent="0.25">
      <c r="B59" s="43"/>
      <c r="C59" s="53"/>
      <c r="D59" s="119"/>
      <c r="E59" s="20" t="s">
        <v>990</v>
      </c>
      <c r="F59" s="20" t="s">
        <v>991</v>
      </c>
      <c r="G59" s="21">
        <v>1</v>
      </c>
      <c r="H59" s="21">
        <v>1</v>
      </c>
      <c r="I59" s="21">
        <v>1</v>
      </c>
      <c r="J59" s="21">
        <v>1</v>
      </c>
      <c r="K59" s="21">
        <v>1</v>
      </c>
      <c r="L59" s="73">
        <v>0</v>
      </c>
      <c r="M59" s="21"/>
      <c r="N59" s="21"/>
      <c r="O59" s="22"/>
      <c r="P59" s="13">
        <f t="shared" si="2"/>
        <v>0</v>
      </c>
      <c r="Q59" s="14">
        <f t="shared" si="3"/>
        <v>0</v>
      </c>
      <c r="T59" s="15"/>
    </row>
    <row r="60" spans="2:20" ht="75.75" thickBot="1" x14ac:dyDescent="0.25">
      <c r="B60" s="43"/>
      <c r="C60" s="53"/>
      <c r="D60" s="119"/>
      <c r="E60" s="20" t="s">
        <v>992</v>
      </c>
      <c r="F60" s="20" t="s">
        <v>993</v>
      </c>
      <c r="G60" s="21">
        <v>24</v>
      </c>
      <c r="H60" s="21">
        <v>4</v>
      </c>
      <c r="I60" s="21">
        <v>8</v>
      </c>
      <c r="J60" s="21">
        <v>8</v>
      </c>
      <c r="K60" s="21">
        <v>4</v>
      </c>
      <c r="L60" s="73">
        <v>0</v>
      </c>
      <c r="M60" s="21"/>
      <c r="N60" s="21"/>
      <c r="O60" s="22"/>
      <c r="P60" s="13">
        <f t="shared" si="2"/>
        <v>0</v>
      </c>
      <c r="Q60" s="14">
        <f t="shared" si="3"/>
        <v>0</v>
      </c>
      <c r="T60" s="15"/>
    </row>
    <row r="61" spans="2:20" ht="63.75" customHeight="1" thickBot="1" x14ac:dyDescent="0.25">
      <c r="B61" s="43"/>
      <c r="C61" s="53"/>
      <c r="D61" s="119"/>
      <c r="E61" s="20" t="s">
        <v>994</v>
      </c>
      <c r="F61" s="20" t="s">
        <v>995</v>
      </c>
      <c r="G61" s="21">
        <v>1</v>
      </c>
      <c r="H61" s="21">
        <v>1</v>
      </c>
      <c r="I61" s="21">
        <v>1</v>
      </c>
      <c r="J61" s="21">
        <v>1</v>
      </c>
      <c r="K61" s="21">
        <v>1</v>
      </c>
      <c r="L61" s="73">
        <v>1</v>
      </c>
      <c r="M61" s="21"/>
      <c r="N61" s="21"/>
      <c r="O61" s="22"/>
      <c r="P61" s="13">
        <f t="shared" si="2"/>
        <v>1</v>
      </c>
      <c r="Q61" s="14">
        <f t="shared" si="3"/>
        <v>1</v>
      </c>
      <c r="T61" s="15"/>
    </row>
    <row r="62" spans="2:20" ht="90.75" thickBot="1" x14ac:dyDescent="0.25">
      <c r="B62" s="43"/>
      <c r="C62" s="53"/>
      <c r="D62" s="119"/>
      <c r="E62" s="20" t="s">
        <v>996</v>
      </c>
      <c r="F62" s="20" t="s">
        <v>988</v>
      </c>
      <c r="G62" s="21">
        <v>1</v>
      </c>
      <c r="H62" s="21">
        <v>1</v>
      </c>
      <c r="I62" s="21">
        <v>1</v>
      </c>
      <c r="J62" s="21">
        <v>1</v>
      </c>
      <c r="K62" s="21">
        <v>1</v>
      </c>
      <c r="L62" s="73">
        <v>0</v>
      </c>
      <c r="M62" s="21"/>
      <c r="N62" s="21"/>
      <c r="O62" s="22"/>
      <c r="P62" s="13">
        <f t="shared" si="2"/>
        <v>0</v>
      </c>
      <c r="Q62" s="14">
        <f t="shared" si="3"/>
        <v>0</v>
      </c>
      <c r="T62" s="15"/>
    </row>
    <row r="63" spans="2:20" ht="63.75" customHeight="1" thickBot="1" x14ac:dyDescent="0.25">
      <c r="B63" s="43"/>
      <c r="C63" s="53"/>
      <c r="D63" s="119"/>
      <c r="E63" s="20" t="s">
        <v>997</v>
      </c>
      <c r="F63" s="20" t="s">
        <v>998</v>
      </c>
      <c r="G63" s="21">
        <v>4</v>
      </c>
      <c r="H63" s="21">
        <v>1</v>
      </c>
      <c r="I63" s="21">
        <v>1</v>
      </c>
      <c r="J63" s="21">
        <v>1</v>
      </c>
      <c r="K63" s="21">
        <v>1</v>
      </c>
      <c r="L63" s="73">
        <v>1</v>
      </c>
      <c r="M63" s="21"/>
      <c r="N63" s="21"/>
      <c r="O63" s="22"/>
      <c r="P63" s="13">
        <f t="shared" si="2"/>
        <v>1</v>
      </c>
      <c r="Q63" s="14">
        <f t="shared" si="3"/>
        <v>0.25</v>
      </c>
      <c r="T63" s="15"/>
    </row>
    <row r="64" spans="2:20" ht="63.75" customHeight="1" thickBot="1" x14ac:dyDescent="0.25">
      <c r="B64" s="43"/>
      <c r="C64" s="53"/>
      <c r="D64" s="119"/>
      <c r="E64" s="20" t="s">
        <v>999</v>
      </c>
      <c r="F64" s="20" t="s">
        <v>1000</v>
      </c>
      <c r="G64" s="21">
        <v>8</v>
      </c>
      <c r="H64" s="21">
        <v>2</v>
      </c>
      <c r="I64" s="21">
        <v>2</v>
      </c>
      <c r="J64" s="21">
        <v>2</v>
      </c>
      <c r="K64" s="21">
        <v>2</v>
      </c>
      <c r="L64" s="73">
        <v>1</v>
      </c>
      <c r="M64" s="21"/>
      <c r="N64" s="21"/>
      <c r="O64" s="22"/>
      <c r="P64" s="13">
        <f t="shared" si="2"/>
        <v>0.5</v>
      </c>
      <c r="Q64" s="14">
        <f t="shared" si="3"/>
        <v>0.125</v>
      </c>
      <c r="T64" s="15"/>
    </row>
    <row r="65" spans="2:20" ht="63.75" customHeight="1" thickBot="1" x14ac:dyDescent="0.25">
      <c r="B65" s="43"/>
      <c r="C65" s="53"/>
      <c r="D65" s="119"/>
      <c r="E65" s="20" t="s">
        <v>1001</v>
      </c>
      <c r="F65" s="20" t="s">
        <v>993</v>
      </c>
      <c r="G65" s="21">
        <v>72</v>
      </c>
      <c r="H65" s="21">
        <v>18</v>
      </c>
      <c r="I65" s="21">
        <v>18</v>
      </c>
      <c r="J65" s="21">
        <v>18</v>
      </c>
      <c r="K65" s="21">
        <v>18</v>
      </c>
      <c r="L65" s="73">
        <v>0</v>
      </c>
      <c r="M65" s="21"/>
      <c r="N65" s="21"/>
      <c r="O65" s="22"/>
      <c r="P65" s="13">
        <f t="shared" si="2"/>
        <v>0</v>
      </c>
      <c r="Q65" s="14">
        <f t="shared" si="3"/>
        <v>0</v>
      </c>
      <c r="T65" s="15"/>
    </row>
    <row r="66" spans="2:20" ht="63.75" customHeight="1" thickBot="1" x14ac:dyDescent="0.25">
      <c r="B66" s="43"/>
      <c r="C66" s="53"/>
      <c r="D66" s="119"/>
      <c r="E66" s="20" t="s">
        <v>1002</v>
      </c>
      <c r="F66" s="20" t="s">
        <v>1003</v>
      </c>
      <c r="G66" s="21">
        <v>16</v>
      </c>
      <c r="H66" s="21">
        <v>4</v>
      </c>
      <c r="I66" s="21">
        <v>4</v>
      </c>
      <c r="J66" s="21">
        <v>4</v>
      </c>
      <c r="K66" s="21">
        <v>4</v>
      </c>
      <c r="L66" s="73">
        <v>4</v>
      </c>
      <c r="M66" s="21"/>
      <c r="N66" s="21"/>
      <c r="O66" s="22"/>
      <c r="P66" s="13">
        <f t="shared" si="2"/>
        <v>1</v>
      </c>
      <c r="Q66" s="14">
        <f t="shared" si="3"/>
        <v>0.25</v>
      </c>
      <c r="T66" s="15"/>
    </row>
    <row r="67" spans="2:20" ht="63.75" customHeight="1" thickBot="1" x14ac:dyDescent="0.25">
      <c r="B67" s="43"/>
      <c r="C67" s="53"/>
      <c r="D67" s="119"/>
      <c r="E67" s="20" t="s">
        <v>1004</v>
      </c>
      <c r="F67" s="20" t="s">
        <v>1005</v>
      </c>
      <c r="G67" s="21">
        <v>1</v>
      </c>
      <c r="H67" s="21">
        <v>1</v>
      </c>
      <c r="I67" s="21">
        <v>1</v>
      </c>
      <c r="J67" s="21">
        <v>1</v>
      </c>
      <c r="K67" s="21">
        <v>1</v>
      </c>
      <c r="L67" s="73">
        <v>1</v>
      </c>
      <c r="M67" s="21"/>
      <c r="N67" s="21"/>
      <c r="O67" s="22"/>
      <c r="P67" s="13">
        <f t="shared" si="2"/>
        <v>1</v>
      </c>
      <c r="Q67" s="14">
        <f t="shared" si="3"/>
        <v>1</v>
      </c>
      <c r="T67" s="15"/>
    </row>
    <row r="68" spans="2:20" ht="63.75" customHeight="1" thickBot="1" x14ac:dyDescent="0.25">
      <c r="B68" s="43"/>
      <c r="C68" s="53"/>
      <c r="D68" s="119"/>
      <c r="E68" s="20" t="s">
        <v>1006</v>
      </c>
      <c r="F68" s="20" t="s">
        <v>993</v>
      </c>
      <c r="G68" s="21">
        <v>84</v>
      </c>
      <c r="H68" s="21">
        <v>12</v>
      </c>
      <c r="I68" s="21">
        <v>24</v>
      </c>
      <c r="J68" s="21">
        <v>24</v>
      </c>
      <c r="K68" s="21">
        <v>24</v>
      </c>
      <c r="L68" s="73">
        <v>0</v>
      </c>
      <c r="M68" s="21"/>
      <c r="N68" s="21"/>
      <c r="O68" s="22"/>
      <c r="P68" s="13">
        <f t="shared" ref="P68:P99" si="4">IF(H68=0,"-",IF((L68/H68)&lt;=1,(L68/H68),1))</f>
        <v>0</v>
      </c>
      <c r="Q68" s="14">
        <f t="shared" si="3"/>
        <v>0</v>
      </c>
      <c r="T68" s="15"/>
    </row>
    <row r="69" spans="2:20" ht="63.75" customHeight="1" thickBot="1" x14ac:dyDescent="0.25">
      <c r="B69" s="43"/>
      <c r="C69" s="53"/>
      <c r="D69" s="119"/>
      <c r="E69" s="20" t="s">
        <v>1007</v>
      </c>
      <c r="F69" s="20" t="s">
        <v>993</v>
      </c>
      <c r="G69" s="21">
        <v>48</v>
      </c>
      <c r="H69" s="21">
        <v>8</v>
      </c>
      <c r="I69" s="21">
        <v>16</v>
      </c>
      <c r="J69" s="21">
        <v>16</v>
      </c>
      <c r="K69" s="21">
        <v>8</v>
      </c>
      <c r="L69" s="73">
        <v>0</v>
      </c>
      <c r="M69" s="21"/>
      <c r="N69" s="21"/>
      <c r="O69" s="22"/>
      <c r="P69" s="13">
        <f t="shared" si="4"/>
        <v>0</v>
      </c>
      <c r="Q69" s="14">
        <f t="shared" si="3"/>
        <v>0</v>
      </c>
      <c r="T69" s="15"/>
    </row>
    <row r="70" spans="2:20" ht="75.75" thickBot="1" x14ac:dyDescent="0.25">
      <c r="B70" s="43"/>
      <c r="C70" s="53"/>
      <c r="D70" s="120"/>
      <c r="E70" s="20" t="s">
        <v>1008</v>
      </c>
      <c r="F70" s="20" t="s">
        <v>255</v>
      </c>
      <c r="G70" s="21">
        <v>1</v>
      </c>
      <c r="H70" s="21">
        <v>1</v>
      </c>
      <c r="I70" s="21">
        <v>1</v>
      </c>
      <c r="J70" s="21">
        <v>1</v>
      </c>
      <c r="K70" s="21">
        <v>1</v>
      </c>
      <c r="L70" s="73">
        <v>0</v>
      </c>
      <c r="M70" s="21"/>
      <c r="N70" s="21"/>
      <c r="O70" s="22"/>
      <c r="P70" s="13">
        <f t="shared" si="4"/>
        <v>0</v>
      </c>
      <c r="Q70" s="14">
        <f t="shared" si="3"/>
        <v>0</v>
      </c>
      <c r="T70" s="15"/>
    </row>
    <row r="71" spans="2:20" ht="45.75" thickBot="1" x14ac:dyDescent="0.25">
      <c r="B71" s="43"/>
      <c r="C71" s="53"/>
      <c r="D71" s="121" t="s">
        <v>1177</v>
      </c>
      <c r="E71" s="20" t="s">
        <v>1009</v>
      </c>
      <c r="F71" s="20" t="s">
        <v>926</v>
      </c>
      <c r="G71" s="21">
        <v>1</v>
      </c>
      <c r="H71" s="21">
        <v>1</v>
      </c>
      <c r="I71" s="21">
        <v>1</v>
      </c>
      <c r="J71" s="21">
        <v>1</v>
      </c>
      <c r="K71" s="21">
        <v>1</v>
      </c>
      <c r="L71" s="73">
        <v>1</v>
      </c>
      <c r="M71" s="21"/>
      <c r="N71" s="21"/>
      <c r="O71" s="22"/>
      <c r="P71" s="13">
        <f t="shared" si="4"/>
        <v>1</v>
      </c>
      <c r="Q71" s="14">
        <f t="shared" si="3"/>
        <v>1</v>
      </c>
      <c r="T71" s="15"/>
    </row>
    <row r="72" spans="2:20" ht="45.75" thickBot="1" x14ac:dyDescent="0.25">
      <c r="B72" s="43"/>
      <c r="C72" s="53"/>
      <c r="D72" s="119"/>
      <c r="E72" s="20" t="s">
        <v>1010</v>
      </c>
      <c r="F72" s="20" t="s">
        <v>1011</v>
      </c>
      <c r="G72" s="21">
        <v>1</v>
      </c>
      <c r="H72" s="21">
        <v>1</v>
      </c>
      <c r="I72" s="21">
        <v>1</v>
      </c>
      <c r="J72" s="21">
        <v>1</v>
      </c>
      <c r="K72" s="21">
        <v>1</v>
      </c>
      <c r="L72" s="73">
        <v>1</v>
      </c>
      <c r="M72" s="21"/>
      <c r="N72" s="21"/>
      <c r="O72" s="22"/>
      <c r="P72" s="13">
        <f t="shared" si="4"/>
        <v>1</v>
      </c>
      <c r="Q72" s="14">
        <f t="shared" si="3"/>
        <v>1</v>
      </c>
      <c r="T72" s="15"/>
    </row>
    <row r="73" spans="2:20" ht="75.75" thickBot="1" x14ac:dyDescent="0.25">
      <c r="B73" s="43"/>
      <c r="C73" s="53"/>
      <c r="D73" s="119"/>
      <c r="E73" s="20" t="s">
        <v>1012</v>
      </c>
      <c r="F73" s="20" t="s">
        <v>1013</v>
      </c>
      <c r="G73" s="21">
        <v>29</v>
      </c>
      <c r="H73" s="21">
        <v>4</v>
      </c>
      <c r="I73" s="21">
        <v>8</v>
      </c>
      <c r="J73" s="21">
        <v>8</v>
      </c>
      <c r="K73" s="21">
        <v>4</v>
      </c>
      <c r="L73" s="73">
        <v>10</v>
      </c>
      <c r="M73" s="21"/>
      <c r="N73" s="21"/>
      <c r="O73" s="22"/>
      <c r="P73" s="13">
        <f t="shared" si="4"/>
        <v>1</v>
      </c>
      <c r="Q73" s="14">
        <f t="shared" si="3"/>
        <v>0.34482758620689657</v>
      </c>
      <c r="T73" s="15"/>
    </row>
    <row r="74" spans="2:20" ht="45.75" thickBot="1" x14ac:dyDescent="0.25">
      <c r="B74" s="43"/>
      <c r="C74" s="53"/>
      <c r="D74" s="119"/>
      <c r="E74" s="20" t="s">
        <v>1014</v>
      </c>
      <c r="F74" s="20" t="s">
        <v>1015</v>
      </c>
      <c r="G74" s="21">
        <v>11</v>
      </c>
      <c r="H74" s="21">
        <v>1</v>
      </c>
      <c r="I74" s="21">
        <v>1</v>
      </c>
      <c r="J74" s="21">
        <v>1</v>
      </c>
      <c r="K74" s="21">
        <v>1</v>
      </c>
      <c r="L74" s="73">
        <v>0</v>
      </c>
      <c r="M74" s="21"/>
      <c r="N74" s="21"/>
      <c r="O74" s="22"/>
      <c r="P74" s="13">
        <f t="shared" si="4"/>
        <v>0</v>
      </c>
      <c r="Q74" s="14">
        <f t="shared" si="3"/>
        <v>0</v>
      </c>
      <c r="T74" s="15"/>
    </row>
    <row r="75" spans="2:20" ht="45.75" thickBot="1" x14ac:dyDescent="0.25">
      <c r="B75" s="43"/>
      <c r="C75" s="53"/>
      <c r="D75" s="119"/>
      <c r="E75" s="20" t="s">
        <v>1016</v>
      </c>
      <c r="F75" s="20" t="s">
        <v>1011</v>
      </c>
      <c r="G75" s="21">
        <v>1</v>
      </c>
      <c r="H75" s="21">
        <v>1</v>
      </c>
      <c r="I75" s="21">
        <v>1</v>
      </c>
      <c r="J75" s="21">
        <v>1</v>
      </c>
      <c r="K75" s="21">
        <v>1</v>
      </c>
      <c r="L75" s="73">
        <v>1</v>
      </c>
      <c r="M75" s="21"/>
      <c r="N75" s="21"/>
      <c r="O75" s="22"/>
      <c r="P75" s="13">
        <f t="shared" si="4"/>
        <v>1</v>
      </c>
      <c r="Q75" s="14">
        <f t="shared" si="3"/>
        <v>1</v>
      </c>
      <c r="T75" s="15"/>
    </row>
    <row r="76" spans="2:20" ht="45.75" thickBot="1" x14ac:dyDescent="0.25">
      <c r="B76" s="43"/>
      <c r="C76" s="53"/>
      <c r="D76" s="119"/>
      <c r="E76" s="20" t="s">
        <v>1017</v>
      </c>
      <c r="F76" s="20" t="s">
        <v>1018</v>
      </c>
      <c r="G76" s="21">
        <v>1</v>
      </c>
      <c r="H76" s="21">
        <v>1</v>
      </c>
      <c r="I76" s="21">
        <v>0</v>
      </c>
      <c r="J76" s="21">
        <v>0</v>
      </c>
      <c r="K76" s="21">
        <v>0</v>
      </c>
      <c r="L76" s="73">
        <v>1</v>
      </c>
      <c r="M76" s="21"/>
      <c r="N76" s="21"/>
      <c r="O76" s="22"/>
      <c r="P76" s="13">
        <f t="shared" si="4"/>
        <v>1</v>
      </c>
      <c r="Q76" s="14">
        <f t="shared" si="3"/>
        <v>1</v>
      </c>
      <c r="T76" s="15"/>
    </row>
    <row r="77" spans="2:20" ht="75.75" thickBot="1" x14ac:dyDescent="0.25">
      <c r="B77" s="43"/>
      <c r="C77" s="53"/>
      <c r="D77" s="119"/>
      <c r="E77" s="20" t="s">
        <v>1019</v>
      </c>
      <c r="F77" s="20" t="s">
        <v>1020</v>
      </c>
      <c r="G77" s="21">
        <v>1</v>
      </c>
      <c r="H77" s="21">
        <v>1</v>
      </c>
      <c r="I77" s="21">
        <v>1</v>
      </c>
      <c r="J77" s="21">
        <v>1</v>
      </c>
      <c r="K77" s="21">
        <v>1</v>
      </c>
      <c r="L77" s="73">
        <v>0</v>
      </c>
      <c r="M77" s="21"/>
      <c r="N77" s="21"/>
      <c r="O77" s="22"/>
      <c r="P77" s="13">
        <f t="shared" si="4"/>
        <v>0</v>
      </c>
      <c r="Q77" s="14">
        <f t="shared" si="3"/>
        <v>0</v>
      </c>
      <c r="T77" s="15"/>
    </row>
    <row r="78" spans="2:20" ht="75.75" thickBot="1" x14ac:dyDescent="0.25">
      <c r="B78" s="43"/>
      <c r="C78" s="53"/>
      <c r="D78" s="119"/>
      <c r="E78" s="20" t="s">
        <v>1021</v>
      </c>
      <c r="F78" s="20" t="s">
        <v>939</v>
      </c>
      <c r="G78" s="21">
        <v>1</v>
      </c>
      <c r="H78" s="21">
        <v>1</v>
      </c>
      <c r="I78" s="21">
        <v>1</v>
      </c>
      <c r="J78" s="21">
        <v>1</v>
      </c>
      <c r="K78" s="21">
        <v>1</v>
      </c>
      <c r="L78" s="73">
        <v>0</v>
      </c>
      <c r="M78" s="21"/>
      <c r="N78" s="21"/>
      <c r="O78" s="22"/>
      <c r="P78" s="13">
        <f t="shared" si="4"/>
        <v>0</v>
      </c>
      <c r="Q78" s="14">
        <f t="shared" si="3"/>
        <v>0</v>
      </c>
      <c r="T78" s="15"/>
    </row>
    <row r="79" spans="2:20" ht="60.75" thickBot="1" x14ac:dyDescent="0.25">
      <c r="B79" s="43"/>
      <c r="C79" s="53"/>
      <c r="D79" s="119"/>
      <c r="E79" s="20" t="s">
        <v>1022</v>
      </c>
      <c r="F79" s="20" t="s">
        <v>926</v>
      </c>
      <c r="G79" s="21">
        <v>1</v>
      </c>
      <c r="H79" s="21">
        <v>1</v>
      </c>
      <c r="I79" s="21">
        <v>1</v>
      </c>
      <c r="J79" s="21">
        <v>1</v>
      </c>
      <c r="K79" s="21">
        <v>1</v>
      </c>
      <c r="L79" s="73">
        <v>0</v>
      </c>
      <c r="M79" s="21"/>
      <c r="N79" s="21"/>
      <c r="O79" s="22"/>
      <c r="P79" s="13">
        <f t="shared" si="4"/>
        <v>0</v>
      </c>
      <c r="Q79" s="14">
        <f t="shared" si="3"/>
        <v>0</v>
      </c>
      <c r="T79" s="15"/>
    </row>
    <row r="80" spans="2:20" ht="60.75" thickBot="1" x14ac:dyDescent="0.25">
      <c r="B80" s="43"/>
      <c r="C80" s="53"/>
      <c r="D80" s="119"/>
      <c r="E80" s="20" t="s">
        <v>1023</v>
      </c>
      <c r="F80" s="20" t="s">
        <v>1024</v>
      </c>
      <c r="G80" s="21">
        <v>0.05</v>
      </c>
      <c r="H80" s="21">
        <v>0.02</v>
      </c>
      <c r="I80" s="21">
        <v>0.04</v>
      </c>
      <c r="J80" s="21">
        <v>0.05</v>
      </c>
      <c r="K80" s="21">
        <v>0.05</v>
      </c>
      <c r="L80" s="82">
        <v>0</v>
      </c>
      <c r="M80" s="21"/>
      <c r="N80" s="21"/>
      <c r="O80" s="22"/>
      <c r="P80" s="13">
        <f t="shared" si="4"/>
        <v>0</v>
      </c>
      <c r="Q80" s="14">
        <f t="shared" si="3"/>
        <v>0</v>
      </c>
      <c r="T80" s="15"/>
    </row>
    <row r="81" spans="2:20" ht="75.75" thickBot="1" x14ac:dyDescent="0.25">
      <c r="B81" s="43"/>
      <c r="C81" s="53"/>
      <c r="D81" s="120"/>
      <c r="E81" s="20" t="s">
        <v>1025</v>
      </c>
      <c r="F81" s="20" t="s">
        <v>1026</v>
      </c>
      <c r="G81" s="21">
        <v>100</v>
      </c>
      <c r="H81" s="21">
        <v>20</v>
      </c>
      <c r="I81" s="21">
        <v>30</v>
      </c>
      <c r="J81" s="21">
        <v>30</v>
      </c>
      <c r="K81" s="21">
        <v>20</v>
      </c>
      <c r="L81" s="73">
        <v>20</v>
      </c>
      <c r="M81" s="21"/>
      <c r="N81" s="21"/>
      <c r="O81" s="22"/>
      <c r="P81" s="13">
        <f t="shared" si="4"/>
        <v>1</v>
      </c>
      <c r="Q81" s="14">
        <f t="shared" si="3"/>
        <v>0.2</v>
      </c>
      <c r="T81" s="15"/>
    </row>
    <row r="82" spans="2:20" ht="63.75" customHeight="1" thickBot="1" x14ac:dyDescent="0.25">
      <c r="B82" s="43"/>
      <c r="C82" s="53"/>
      <c r="D82" s="121" t="s">
        <v>1178</v>
      </c>
      <c r="E82" s="20" t="s">
        <v>1027</v>
      </c>
      <c r="F82" s="20" t="s">
        <v>926</v>
      </c>
      <c r="G82" s="21">
        <v>1</v>
      </c>
      <c r="H82" s="21">
        <v>1</v>
      </c>
      <c r="I82" s="21">
        <v>1</v>
      </c>
      <c r="J82" s="21">
        <v>1</v>
      </c>
      <c r="K82" s="21">
        <v>1</v>
      </c>
      <c r="L82" s="73">
        <v>0</v>
      </c>
      <c r="M82" s="21"/>
      <c r="N82" s="21"/>
      <c r="O82" s="22"/>
      <c r="P82" s="13">
        <f t="shared" si="4"/>
        <v>0</v>
      </c>
      <c r="Q82" s="14">
        <f t="shared" si="3"/>
        <v>0</v>
      </c>
      <c r="T82" s="15"/>
    </row>
    <row r="83" spans="2:20" ht="63.75" customHeight="1" thickBot="1" x14ac:dyDescent="0.25">
      <c r="B83" s="43"/>
      <c r="C83" s="53"/>
      <c r="D83" s="119"/>
      <c r="E83" s="20" t="s">
        <v>1028</v>
      </c>
      <c r="F83" s="20" t="s">
        <v>1029</v>
      </c>
      <c r="G83" s="21">
        <v>1</v>
      </c>
      <c r="H83" s="21">
        <v>1</v>
      </c>
      <c r="I83" s="21">
        <v>1</v>
      </c>
      <c r="J83" s="21">
        <v>1</v>
      </c>
      <c r="K83" s="21">
        <v>1</v>
      </c>
      <c r="L83" s="73">
        <v>0</v>
      </c>
      <c r="M83" s="21"/>
      <c r="N83" s="21"/>
      <c r="O83" s="22"/>
      <c r="P83" s="13">
        <f t="shared" si="4"/>
        <v>0</v>
      </c>
      <c r="Q83" s="14">
        <f t="shared" si="3"/>
        <v>0</v>
      </c>
      <c r="T83" s="15"/>
    </row>
    <row r="84" spans="2:20" ht="63.75" customHeight="1" thickBot="1" x14ac:dyDescent="0.25">
      <c r="B84" s="43"/>
      <c r="C84" s="53"/>
      <c r="D84" s="119"/>
      <c r="E84" s="20" t="s">
        <v>1030</v>
      </c>
      <c r="F84" s="20" t="s">
        <v>1031</v>
      </c>
      <c r="G84" s="21">
        <v>1</v>
      </c>
      <c r="H84" s="21">
        <v>1</v>
      </c>
      <c r="I84" s="21">
        <v>1</v>
      </c>
      <c r="J84" s="21">
        <v>1</v>
      </c>
      <c r="K84" s="21">
        <v>1</v>
      </c>
      <c r="L84" s="73">
        <v>0</v>
      </c>
      <c r="M84" s="21"/>
      <c r="N84" s="21"/>
      <c r="O84" s="22"/>
      <c r="P84" s="13">
        <f t="shared" si="4"/>
        <v>0</v>
      </c>
      <c r="Q84" s="14">
        <f t="shared" si="3"/>
        <v>0</v>
      </c>
      <c r="T84" s="15"/>
    </row>
    <row r="85" spans="2:20" ht="63.75" customHeight="1" thickBot="1" x14ac:dyDescent="0.25">
      <c r="B85" s="43"/>
      <c r="C85" s="53"/>
      <c r="D85" s="119"/>
      <c r="E85" s="20" t="s">
        <v>1032</v>
      </c>
      <c r="F85" s="20" t="s">
        <v>1033</v>
      </c>
      <c r="G85" s="21">
        <v>48</v>
      </c>
      <c r="H85" s="21">
        <v>6</v>
      </c>
      <c r="I85" s="21">
        <v>6</v>
      </c>
      <c r="J85" s="21">
        <v>6</v>
      </c>
      <c r="K85" s="21">
        <v>6</v>
      </c>
      <c r="L85" s="73">
        <v>0</v>
      </c>
      <c r="M85" s="21"/>
      <c r="N85" s="21"/>
      <c r="O85" s="22"/>
      <c r="P85" s="13">
        <f t="shared" si="4"/>
        <v>0</v>
      </c>
      <c r="Q85" s="14">
        <f t="shared" si="3"/>
        <v>0</v>
      </c>
      <c r="T85" s="15"/>
    </row>
    <row r="86" spans="2:20" ht="105.75" thickBot="1" x14ac:dyDescent="0.25">
      <c r="B86" s="43"/>
      <c r="C86" s="53"/>
      <c r="D86" s="119"/>
      <c r="E86" s="20" t="s">
        <v>1034</v>
      </c>
      <c r="F86" s="20" t="s">
        <v>1035</v>
      </c>
      <c r="G86" s="21">
        <v>1</v>
      </c>
      <c r="H86" s="21">
        <v>1</v>
      </c>
      <c r="I86" s="21">
        <v>1</v>
      </c>
      <c r="J86" s="21">
        <v>1</v>
      </c>
      <c r="K86" s="21">
        <v>1</v>
      </c>
      <c r="L86" s="73">
        <v>0</v>
      </c>
      <c r="M86" s="21"/>
      <c r="N86" s="21"/>
      <c r="O86" s="22"/>
      <c r="P86" s="13">
        <f t="shared" si="4"/>
        <v>0</v>
      </c>
      <c r="Q86" s="14">
        <f t="shared" si="3"/>
        <v>0</v>
      </c>
      <c r="T86" s="15"/>
    </row>
    <row r="87" spans="2:20" ht="63.75" customHeight="1" thickBot="1" x14ac:dyDescent="0.25">
      <c r="B87" s="43"/>
      <c r="C87" s="53"/>
      <c r="D87" s="119"/>
      <c r="E87" s="20" t="s">
        <v>1036</v>
      </c>
      <c r="F87" s="20" t="s">
        <v>1037</v>
      </c>
      <c r="G87" s="21">
        <v>64</v>
      </c>
      <c r="H87" s="21">
        <v>9</v>
      </c>
      <c r="I87" s="21">
        <v>18</v>
      </c>
      <c r="J87" s="21">
        <v>18</v>
      </c>
      <c r="K87" s="21">
        <v>9</v>
      </c>
      <c r="L87" s="73">
        <v>0</v>
      </c>
      <c r="M87" s="21"/>
      <c r="N87" s="21"/>
      <c r="O87" s="22"/>
      <c r="P87" s="13">
        <f t="shared" si="4"/>
        <v>0</v>
      </c>
      <c r="Q87" s="14">
        <f t="shared" si="3"/>
        <v>0</v>
      </c>
      <c r="T87" s="15"/>
    </row>
    <row r="88" spans="2:20" ht="63.75" customHeight="1" thickBot="1" x14ac:dyDescent="0.25">
      <c r="B88" s="43"/>
      <c r="C88" s="53"/>
      <c r="D88" s="119"/>
      <c r="E88" s="20" t="s">
        <v>1038</v>
      </c>
      <c r="F88" s="20" t="s">
        <v>1039</v>
      </c>
      <c r="G88" s="21">
        <v>96</v>
      </c>
      <c r="H88" s="21">
        <v>1</v>
      </c>
      <c r="I88" s="21">
        <v>1</v>
      </c>
      <c r="J88" s="21">
        <v>1</v>
      </c>
      <c r="K88" s="21">
        <v>1</v>
      </c>
      <c r="L88" s="73">
        <v>0</v>
      </c>
      <c r="M88" s="21"/>
      <c r="N88" s="21"/>
      <c r="O88" s="22"/>
      <c r="P88" s="13">
        <f t="shared" si="4"/>
        <v>0</v>
      </c>
      <c r="Q88" s="14">
        <f t="shared" si="3"/>
        <v>0</v>
      </c>
      <c r="T88" s="15"/>
    </row>
    <row r="89" spans="2:20" ht="90.75" thickBot="1" x14ac:dyDescent="0.25">
      <c r="B89" s="43"/>
      <c r="C89" s="53"/>
      <c r="D89" s="119"/>
      <c r="E89" s="20" t="s">
        <v>1040</v>
      </c>
      <c r="F89" s="20" t="s">
        <v>1041</v>
      </c>
      <c r="G89" s="21">
        <v>1</v>
      </c>
      <c r="H89" s="21">
        <v>1</v>
      </c>
      <c r="I89" s="21">
        <v>1</v>
      </c>
      <c r="J89" s="21">
        <v>1</v>
      </c>
      <c r="K89" s="21">
        <v>1</v>
      </c>
      <c r="L89" s="82">
        <v>1</v>
      </c>
      <c r="M89" s="21"/>
      <c r="N89" s="21"/>
      <c r="O89" s="22"/>
      <c r="P89" s="13">
        <f t="shared" si="4"/>
        <v>1</v>
      </c>
      <c r="Q89" s="14">
        <f t="shared" si="3"/>
        <v>1</v>
      </c>
      <c r="T89" s="15"/>
    </row>
    <row r="90" spans="2:20" ht="75.75" thickBot="1" x14ac:dyDescent="0.25">
      <c r="B90" s="43"/>
      <c r="C90" s="53"/>
      <c r="D90" s="119"/>
      <c r="E90" s="20" t="s">
        <v>1042</v>
      </c>
      <c r="F90" s="20" t="s">
        <v>1043</v>
      </c>
      <c r="G90" s="21">
        <v>1</v>
      </c>
      <c r="H90" s="21">
        <v>1</v>
      </c>
      <c r="I90" s="21">
        <v>1</v>
      </c>
      <c r="J90" s="21">
        <v>1</v>
      </c>
      <c r="K90" s="21">
        <v>1</v>
      </c>
      <c r="L90" s="73">
        <v>0</v>
      </c>
      <c r="M90" s="21"/>
      <c r="N90" s="21"/>
      <c r="O90" s="22"/>
      <c r="P90" s="13">
        <f t="shared" si="4"/>
        <v>0</v>
      </c>
      <c r="Q90" s="14">
        <f t="shared" si="3"/>
        <v>0</v>
      </c>
      <c r="T90" s="15"/>
    </row>
    <row r="91" spans="2:20" ht="63.75" customHeight="1" thickBot="1" x14ac:dyDescent="0.25">
      <c r="B91" s="43"/>
      <c r="C91" s="53"/>
      <c r="D91" s="119"/>
      <c r="E91" s="20" t="s">
        <v>1044</v>
      </c>
      <c r="F91" s="20" t="s">
        <v>1045</v>
      </c>
      <c r="G91" s="21">
        <v>1</v>
      </c>
      <c r="H91" s="21">
        <v>1</v>
      </c>
      <c r="I91" s="21">
        <v>1</v>
      </c>
      <c r="J91" s="21">
        <v>1</v>
      </c>
      <c r="K91" s="21">
        <v>1</v>
      </c>
      <c r="L91" s="82">
        <v>0</v>
      </c>
      <c r="M91" s="21"/>
      <c r="N91" s="21"/>
      <c r="O91" s="22"/>
      <c r="P91" s="13">
        <f t="shared" si="4"/>
        <v>0</v>
      </c>
      <c r="Q91" s="14">
        <f t="shared" si="3"/>
        <v>0</v>
      </c>
      <c r="T91" s="15"/>
    </row>
    <row r="92" spans="2:20" ht="63.75" customHeight="1" thickBot="1" x14ac:dyDescent="0.25">
      <c r="B92" s="43"/>
      <c r="C92" s="53"/>
      <c r="D92" s="119"/>
      <c r="E92" s="20" t="s">
        <v>1046</v>
      </c>
      <c r="F92" s="20" t="s">
        <v>1037</v>
      </c>
      <c r="G92" s="21">
        <v>16</v>
      </c>
      <c r="H92" s="21">
        <v>16</v>
      </c>
      <c r="I92" s="21">
        <v>16</v>
      </c>
      <c r="J92" s="21">
        <v>16</v>
      </c>
      <c r="K92" s="21">
        <v>16</v>
      </c>
      <c r="L92" s="73">
        <v>0</v>
      </c>
      <c r="M92" s="21"/>
      <c r="N92" s="21"/>
      <c r="O92" s="22"/>
      <c r="P92" s="13">
        <f t="shared" si="4"/>
        <v>0</v>
      </c>
      <c r="Q92" s="14">
        <f t="shared" si="3"/>
        <v>0</v>
      </c>
      <c r="T92" s="15"/>
    </row>
    <row r="93" spans="2:20" ht="90.75" thickBot="1" x14ac:dyDescent="0.25">
      <c r="B93" s="43"/>
      <c r="C93" s="53"/>
      <c r="D93" s="119"/>
      <c r="E93" s="20" t="s">
        <v>1047</v>
      </c>
      <c r="F93" s="20" t="s">
        <v>1048</v>
      </c>
      <c r="G93" s="21">
        <v>2</v>
      </c>
      <c r="H93" s="21">
        <v>0</v>
      </c>
      <c r="I93" s="21">
        <v>1</v>
      </c>
      <c r="J93" s="21">
        <v>1</v>
      </c>
      <c r="K93" s="21">
        <v>0</v>
      </c>
      <c r="L93" s="73">
        <v>0</v>
      </c>
      <c r="M93" s="21"/>
      <c r="N93" s="21"/>
      <c r="O93" s="22"/>
      <c r="P93" s="13" t="str">
        <f t="shared" si="4"/>
        <v>-</v>
      </c>
      <c r="Q93" s="14">
        <f t="shared" si="3"/>
        <v>0</v>
      </c>
      <c r="T93" s="15"/>
    </row>
    <row r="94" spans="2:20" ht="135.75" thickBot="1" x14ac:dyDescent="0.25">
      <c r="B94" s="43"/>
      <c r="C94" s="53"/>
      <c r="D94" s="119"/>
      <c r="E94" s="20" t="s">
        <v>1049</v>
      </c>
      <c r="F94" s="20" t="s">
        <v>1050</v>
      </c>
      <c r="G94" s="21">
        <v>55</v>
      </c>
      <c r="H94" s="21">
        <v>19</v>
      </c>
      <c r="I94" s="21">
        <v>19</v>
      </c>
      <c r="J94" s="21">
        <v>19</v>
      </c>
      <c r="K94" s="21">
        <v>19</v>
      </c>
      <c r="L94" s="73">
        <v>0</v>
      </c>
      <c r="M94" s="21"/>
      <c r="N94" s="21"/>
      <c r="O94" s="22"/>
      <c r="P94" s="13">
        <f t="shared" si="4"/>
        <v>0</v>
      </c>
      <c r="Q94" s="14">
        <f t="shared" si="3"/>
        <v>0</v>
      </c>
      <c r="T94" s="15"/>
    </row>
    <row r="95" spans="2:20" ht="120.75" thickBot="1" x14ac:dyDescent="0.25">
      <c r="B95" s="43"/>
      <c r="C95" s="53"/>
      <c r="D95" s="119"/>
      <c r="E95" s="20" t="s">
        <v>1051</v>
      </c>
      <c r="F95" s="20" t="s">
        <v>1052</v>
      </c>
      <c r="G95" s="21">
        <v>1</v>
      </c>
      <c r="H95" s="21">
        <v>1</v>
      </c>
      <c r="I95" s="21">
        <v>1</v>
      </c>
      <c r="J95" s="21">
        <v>1</v>
      </c>
      <c r="K95" s="21">
        <v>1</v>
      </c>
      <c r="L95" s="73">
        <v>0</v>
      </c>
      <c r="M95" s="21"/>
      <c r="N95" s="21"/>
      <c r="O95" s="22"/>
      <c r="P95" s="13">
        <f t="shared" si="4"/>
        <v>0</v>
      </c>
      <c r="Q95" s="14">
        <f t="shared" si="3"/>
        <v>0</v>
      </c>
      <c r="T95" s="15"/>
    </row>
    <row r="96" spans="2:20" ht="63.75" customHeight="1" thickBot="1" x14ac:dyDescent="0.25">
      <c r="B96" s="43"/>
      <c r="C96" s="53"/>
      <c r="D96" s="119"/>
      <c r="E96" s="20" t="s">
        <v>1053</v>
      </c>
      <c r="F96" s="20" t="s">
        <v>1054</v>
      </c>
      <c r="G96" s="21">
        <v>64</v>
      </c>
      <c r="H96" s="21">
        <v>16</v>
      </c>
      <c r="I96" s="21">
        <v>16</v>
      </c>
      <c r="J96" s="21">
        <v>16</v>
      </c>
      <c r="K96" s="21">
        <v>16</v>
      </c>
      <c r="L96" s="73">
        <v>0</v>
      </c>
      <c r="M96" s="21"/>
      <c r="N96" s="21"/>
      <c r="O96" s="22"/>
      <c r="P96" s="13">
        <f t="shared" si="4"/>
        <v>0</v>
      </c>
      <c r="Q96" s="14">
        <f t="shared" si="3"/>
        <v>0</v>
      </c>
      <c r="T96" s="15"/>
    </row>
    <row r="97" spans="2:20" ht="120.75" thickBot="1" x14ac:dyDescent="0.25">
      <c r="B97" s="43"/>
      <c r="C97" s="53"/>
      <c r="D97" s="119"/>
      <c r="E97" s="20" t="s">
        <v>1055</v>
      </c>
      <c r="F97" s="20" t="s">
        <v>1056</v>
      </c>
      <c r="G97" s="21">
        <v>2</v>
      </c>
      <c r="H97" s="21">
        <v>0</v>
      </c>
      <c r="I97" s="21">
        <v>1</v>
      </c>
      <c r="J97" s="21">
        <v>1</v>
      </c>
      <c r="K97" s="21">
        <v>0</v>
      </c>
      <c r="L97" s="73">
        <v>0</v>
      </c>
      <c r="M97" s="21"/>
      <c r="N97" s="21"/>
      <c r="O97" s="22"/>
      <c r="P97" s="13" t="str">
        <f t="shared" si="4"/>
        <v>-</v>
      </c>
      <c r="Q97" s="14">
        <f t="shared" si="3"/>
        <v>0</v>
      </c>
      <c r="T97" s="15"/>
    </row>
    <row r="98" spans="2:20" ht="90.75" thickBot="1" x14ac:dyDescent="0.25">
      <c r="B98" s="43"/>
      <c r="C98" s="53"/>
      <c r="D98" s="119"/>
      <c r="E98" s="20" t="s">
        <v>1057</v>
      </c>
      <c r="F98" s="20" t="s">
        <v>1054</v>
      </c>
      <c r="G98" s="21">
        <v>64</v>
      </c>
      <c r="H98" s="21">
        <v>16</v>
      </c>
      <c r="I98" s="21">
        <v>16</v>
      </c>
      <c r="J98" s="21">
        <v>16</v>
      </c>
      <c r="K98" s="21">
        <v>16</v>
      </c>
      <c r="L98" s="73">
        <v>0</v>
      </c>
      <c r="M98" s="21"/>
      <c r="N98" s="21"/>
      <c r="O98" s="22"/>
      <c r="P98" s="13">
        <f t="shared" si="4"/>
        <v>0</v>
      </c>
      <c r="Q98" s="14">
        <f t="shared" si="3"/>
        <v>0</v>
      </c>
      <c r="T98" s="15"/>
    </row>
    <row r="99" spans="2:20" ht="75.75" thickBot="1" x14ac:dyDescent="0.25">
      <c r="B99" s="43"/>
      <c r="C99" s="53"/>
      <c r="D99" s="119"/>
      <c r="E99" s="20" t="s">
        <v>1058</v>
      </c>
      <c r="F99" s="20" t="s">
        <v>934</v>
      </c>
      <c r="G99" s="21">
        <v>1</v>
      </c>
      <c r="H99" s="21">
        <v>1</v>
      </c>
      <c r="I99" s="21">
        <v>1</v>
      </c>
      <c r="J99" s="21">
        <v>1</v>
      </c>
      <c r="K99" s="21">
        <v>1</v>
      </c>
      <c r="L99" s="73">
        <v>0</v>
      </c>
      <c r="M99" s="21"/>
      <c r="N99" s="21"/>
      <c r="O99" s="22"/>
      <c r="P99" s="13">
        <f t="shared" si="4"/>
        <v>0</v>
      </c>
      <c r="Q99" s="14">
        <f t="shared" si="3"/>
        <v>0</v>
      </c>
      <c r="T99" s="15"/>
    </row>
    <row r="100" spans="2:20" ht="63.75" customHeight="1" thickBot="1" x14ac:dyDescent="0.25">
      <c r="B100" s="43"/>
      <c r="C100" s="53"/>
      <c r="D100" s="119"/>
      <c r="E100" s="20" t="s">
        <v>1059</v>
      </c>
      <c r="F100" s="20" t="s">
        <v>1060</v>
      </c>
      <c r="G100" s="21">
        <v>1</v>
      </c>
      <c r="H100" s="21">
        <v>1</v>
      </c>
      <c r="I100" s="21">
        <v>1</v>
      </c>
      <c r="J100" s="21">
        <v>1</v>
      </c>
      <c r="K100" s="21">
        <v>1</v>
      </c>
      <c r="L100" s="73">
        <v>0</v>
      </c>
      <c r="M100" s="21"/>
      <c r="N100" s="21"/>
      <c r="O100" s="22"/>
      <c r="P100" s="13">
        <f t="shared" ref="P100:P131" si="5">IF(H100=0,"-",IF((L100/H100)&lt;=1,(L100/H100),1))</f>
        <v>0</v>
      </c>
      <c r="Q100" s="14">
        <f t="shared" si="3"/>
        <v>0</v>
      </c>
      <c r="T100" s="15"/>
    </row>
    <row r="101" spans="2:20" ht="75.75" thickBot="1" x14ac:dyDescent="0.25">
      <c r="B101" s="43"/>
      <c r="C101" s="53"/>
      <c r="D101" s="119"/>
      <c r="E101" s="20" t="s">
        <v>1061</v>
      </c>
      <c r="F101" s="20" t="s">
        <v>191</v>
      </c>
      <c r="G101" s="21">
        <v>1</v>
      </c>
      <c r="H101" s="21">
        <v>1</v>
      </c>
      <c r="I101" s="21">
        <v>1</v>
      </c>
      <c r="J101" s="21">
        <v>1</v>
      </c>
      <c r="K101" s="21">
        <v>1</v>
      </c>
      <c r="L101" s="73">
        <v>0</v>
      </c>
      <c r="M101" s="21"/>
      <c r="N101" s="21"/>
      <c r="O101" s="22"/>
      <c r="P101" s="13">
        <f t="shared" si="5"/>
        <v>0</v>
      </c>
      <c r="Q101" s="14">
        <f t="shared" si="3"/>
        <v>0</v>
      </c>
      <c r="T101" s="15"/>
    </row>
    <row r="102" spans="2:20" ht="75.75" thickBot="1" x14ac:dyDescent="0.25">
      <c r="B102" s="43"/>
      <c r="C102" s="53"/>
      <c r="D102" s="119"/>
      <c r="E102" s="20" t="s">
        <v>1062</v>
      </c>
      <c r="F102" s="20" t="s">
        <v>1062</v>
      </c>
      <c r="G102" s="21">
        <v>1</v>
      </c>
      <c r="H102" s="21">
        <v>1</v>
      </c>
      <c r="I102" s="21">
        <v>1</v>
      </c>
      <c r="J102" s="21">
        <v>1</v>
      </c>
      <c r="K102" s="21">
        <v>1</v>
      </c>
      <c r="L102" s="73">
        <v>1</v>
      </c>
      <c r="M102" s="21"/>
      <c r="N102" s="21"/>
      <c r="O102" s="22"/>
      <c r="P102" s="13">
        <f t="shared" si="5"/>
        <v>1</v>
      </c>
      <c r="Q102" s="14">
        <f t="shared" si="3"/>
        <v>1</v>
      </c>
      <c r="T102" s="15"/>
    </row>
    <row r="103" spans="2:20" ht="75.75" thickBot="1" x14ac:dyDescent="0.25">
      <c r="B103" s="43"/>
      <c r="C103" s="53"/>
      <c r="D103" s="119"/>
      <c r="E103" s="20" t="s">
        <v>1063</v>
      </c>
      <c r="F103" s="20" t="s">
        <v>1064</v>
      </c>
      <c r="G103" s="21">
        <v>1</v>
      </c>
      <c r="H103" s="21">
        <v>1</v>
      </c>
      <c r="I103" s="21">
        <v>1</v>
      </c>
      <c r="J103" s="21">
        <v>1</v>
      </c>
      <c r="K103" s="21">
        <v>1</v>
      </c>
      <c r="L103" s="73">
        <v>1</v>
      </c>
      <c r="M103" s="21"/>
      <c r="N103" s="21"/>
      <c r="O103" s="22"/>
      <c r="P103" s="13">
        <f t="shared" si="5"/>
        <v>1</v>
      </c>
      <c r="Q103" s="14">
        <f t="shared" si="3"/>
        <v>1</v>
      </c>
      <c r="T103" s="15"/>
    </row>
    <row r="104" spans="2:20" ht="63.75" customHeight="1" thickBot="1" x14ac:dyDescent="0.25">
      <c r="B104" s="43"/>
      <c r="C104" s="53"/>
      <c r="D104" s="119"/>
      <c r="E104" s="20" t="s">
        <v>1065</v>
      </c>
      <c r="F104" s="20" t="s">
        <v>890</v>
      </c>
      <c r="G104" s="21">
        <v>1</v>
      </c>
      <c r="H104" s="21">
        <v>1</v>
      </c>
      <c r="I104" s="21">
        <v>1</v>
      </c>
      <c r="J104" s="21">
        <v>1</v>
      </c>
      <c r="K104" s="21">
        <v>1</v>
      </c>
      <c r="L104" s="73">
        <v>1</v>
      </c>
      <c r="M104" s="21"/>
      <c r="N104" s="21"/>
      <c r="O104" s="22"/>
      <c r="P104" s="13">
        <f t="shared" si="5"/>
        <v>1</v>
      </c>
      <c r="Q104" s="14">
        <f t="shared" si="3"/>
        <v>1</v>
      </c>
      <c r="T104" s="15"/>
    </row>
    <row r="105" spans="2:20" ht="63.75" customHeight="1" thickBot="1" x14ac:dyDescent="0.25">
      <c r="B105" s="43"/>
      <c r="C105" s="53"/>
      <c r="D105" s="119"/>
      <c r="E105" s="20" t="s">
        <v>1066</v>
      </c>
      <c r="F105" s="20" t="s">
        <v>1067</v>
      </c>
      <c r="G105" s="21">
        <v>1</v>
      </c>
      <c r="H105" s="21">
        <v>1</v>
      </c>
      <c r="I105" s="21">
        <v>1</v>
      </c>
      <c r="J105" s="21">
        <v>1</v>
      </c>
      <c r="K105" s="21">
        <v>1</v>
      </c>
      <c r="L105" s="82">
        <v>1</v>
      </c>
      <c r="M105" s="21"/>
      <c r="N105" s="21"/>
      <c r="O105" s="22"/>
      <c r="P105" s="13">
        <f t="shared" si="5"/>
        <v>1</v>
      </c>
      <c r="Q105" s="14">
        <f t="shared" si="3"/>
        <v>1</v>
      </c>
      <c r="T105" s="15"/>
    </row>
    <row r="106" spans="2:20" ht="63.75" customHeight="1" thickBot="1" x14ac:dyDescent="0.25">
      <c r="B106" s="43"/>
      <c r="C106" s="53"/>
      <c r="D106" s="119"/>
      <c r="E106" s="20" t="s">
        <v>1068</v>
      </c>
      <c r="F106" s="20" t="s">
        <v>1069</v>
      </c>
      <c r="G106" s="21">
        <v>1</v>
      </c>
      <c r="H106" s="21">
        <v>0.2</v>
      </c>
      <c r="I106" s="21">
        <v>0.5</v>
      </c>
      <c r="J106" s="21">
        <v>0.8</v>
      </c>
      <c r="K106" s="21">
        <v>1</v>
      </c>
      <c r="L106" s="82">
        <v>0.11</v>
      </c>
      <c r="M106" s="21"/>
      <c r="N106" s="21"/>
      <c r="O106" s="22"/>
      <c r="P106" s="13">
        <f t="shared" si="5"/>
        <v>0.54999999999999993</v>
      </c>
      <c r="Q106" s="14">
        <f t="shared" si="3"/>
        <v>0.11</v>
      </c>
      <c r="T106" s="15"/>
    </row>
    <row r="107" spans="2:20" ht="105.75" thickBot="1" x14ac:dyDescent="0.25">
      <c r="B107" s="43"/>
      <c r="C107" s="53"/>
      <c r="D107" s="119"/>
      <c r="E107" s="20" t="s">
        <v>1070</v>
      </c>
      <c r="F107" s="20" t="s">
        <v>1071</v>
      </c>
      <c r="G107" s="21">
        <v>4</v>
      </c>
      <c r="H107" s="21">
        <v>1</v>
      </c>
      <c r="I107" s="21">
        <v>1</v>
      </c>
      <c r="J107" s="21">
        <v>1</v>
      </c>
      <c r="K107" s="21">
        <v>1</v>
      </c>
      <c r="L107" s="73">
        <v>0</v>
      </c>
      <c r="M107" s="21"/>
      <c r="N107" s="21"/>
      <c r="O107" s="22"/>
      <c r="P107" s="13">
        <f t="shared" si="5"/>
        <v>0</v>
      </c>
      <c r="Q107" s="14">
        <f t="shared" si="3"/>
        <v>0</v>
      </c>
      <c r="T107" s="15"/>
    </row>
    <row r="108" spans="2:20" ht="105.75" thickBot="1" x14ac:dyDescent="0.25">
      <c r="B108" s="43"/>
      <c r="C108" s="53"/>
      <c r="D108" s="119"/>
      <c r="E108" s="20" t="s">
        <v>1072</v>
      </c>
      <c r="F108" s="20" t="s">
        <v>926</v>
      </c>
      <c r="G108" s="21">
        <v>1</v>
      </c>
      <c r="H108" s="21">
        <v>0</v>
      </c>
      <c r="I108" s="21">
        <v>1</v>
      </c>
      <c r="J108" s="21">
        <v>1</v>
      </c>
      <c r="K108" s="21">
        <v>1</v>
      </c>
      <c r="L108" s="73">
        <v>0</v>
      </c>
      <c r="M108" s="21"/>
      <c r="N108" s="21"/>
      <c r="O108" s="22"/>
      <c r="P108" s="13" t="str">
        <f t="shared" si="5"/>
        <v>-</v>
      </c>
      <c r="Q108" s="14">
        <f t="shared" si="3"/>
        <v>0</v>
      </c>
      <c r="T108" s="15"/>
    </row>
    <row r="109" spans="2:20" ht="63.75" customHeight="1" thickBot="1" x14ac:dyDescent="0.25">
      <c r="B109" s="43"/>
      <c r="C109" s="53"/>
      <c r="D109" s="119"/>
      <c r="E109" s="20" t="s">
        <v>1073</v>
      </c>
      <c r="F109" s="20" t="s">
        <v>1074</v>
      </c>
      <c r="G109" s="21">
        <v>4</v>
      </c>
      <c r="H109" s="21">
        <v>4</v>
      </c>
      <c r="I109" s="21">
        <v>4</v>
      </c>
      <c r="J109" s="21">
        <v>4</v>
      </c>
      <c r="K109" s="21">
        <v>4</v>
      </c>
      <c r="L109" s="73">
        <v>0</v>
      </c>
      <c r="M109" s="21"/>
      <c r="N109" s="21"/>
      <c r="O109" s="22"/>
      <c r="P109" s="13">
        <f t="shared" si="5"/>
        <v>0</v>
      </c>
      <c r="Q109" s="14">
        <f t="shared" si="3"/>
        <v>0</v>
      </c>
      <c r="T109" s="15"/>
    </row>
    <row r="110" spans="2:20" ht="63.75" customHeight="1" thickBot="1" x14ac:dyDescent="0.25">
      <c r="B110" s="43"/>
      <c r="C110" s="53"/>
      <c r="D110" s="120"/>
      <c r="E110" s="20" t="s">
        <v>1075</v>
      </c>
      <c r="F110" s="20" t="s">
        <v>616</v>
      </c>
      <c r="G110" s="21">
        <v>1</v>
      </c>
      <c r="H110" s="21">
        <v>1</v>
      </c>
      <c r="I110" s="21">
        <v>1</v>
      </c>
      <c r="J110" s="21">
        <v>1</v>
      </c>
      <c r="K110" s="21">
        <v>1</v>
      </c>
      <c r="L110" s="73">
        <v>1</v>
      </c>
      <c r="M110" s="21"/>
      <c r="N110" s="21"/>
      <c r="O110" s="22"/>
      <c r="P110" s="13">
        <f t="shared" si="5"/>
        <v>1</v>
      </c>
      <c r="Q110" s="14">
        <f t="shared" si="3"/>
        <v>1</v>
      </c>
      <c r="T110" s="15"/>
    </row>
    <row r="111" spans="2:20" ht="60.75" thickBot="1" x14ac:dyDescent="0.25">
      <c r="B111" s="43"/>
      <c r="C111" s="53"/>
      <c r="D111" s="121" t="s">
        <v>1179</v>
      </c>
      <c r="E111" s="20" t="s">
        <v>1076</v>
      </c>
      <c r="F111" s="20" t="s">
        <v>478</v>
      </c>
      <c r="G111" s="21">
        <v>1</v>
      </c>
      <c r="H111" s="21">
        <v>1</v>
      </c>
      <c r="I111" s="21">
        <v>1</v>
      </c>
      <c r="J111" s="21">
        <v>1</v>
      </c>
      <c r="K111" s="21">
        <v>1</v>
      </c>
      <c r="L111" s="73">
        <v>1</v>
      </c>
      <c r="M111" s="21"/>
      <c r="N111" s="21"/>
      <c r="O111" s="22"/>
      <c r="P111" s="13">
        <f t="shared" si="5"/>
        <v>1</v>
      </c>
      <c r="Q111" s="14">
        <f t="shared" si="3"/>
        <v>1</v>
      </c>
      <c r="T111" s="15"/>
    </row>
    <row r="112" spans="2:20" ht="75.75" thickBot="1" x14ac:dyDescent="0.25">
      <c r="B112" s="43"/>
      <c r="C112" s="53"/>
      <c r="D112" s="119"/>
      <c r="E112" s="20" t="s">
        <v>1077</v>
      </c>
      <c r="F112" s="20" t="s">
        <v>1078</v>
      </c>
      <c r="G112" s="21">
        <v>4</v>
      </c>
      <c r="H112" s="21">
        <v>1</v>
      </c>
      <c r="I112" s="21">
        <v>1</v>
      </c>
      <c r="J112" s="21">
        <v>1</v>
      </c>
      <c r="K112" s="21">
        <v>1</v>
      </c>
      <c r="L112" s="73">
        <v>1</v>
      </c>
      <c r="M112" s="21"/>
      <c r="N112" s="21"/>
      <c r="O112" s="22"/>
      <c r="P112" s="13">
        <f t="shared" si="5"/>
        <v>1</v>
      </c>
      <c r="Q112" s="14">
        <f t="shared" si="3"/>
        <v>0.25</v>
      </c>
      <c r="T112" s="15"/>
    </row>
    <row r="113" spans="2:20" ht="105.75" thickBot="1" x14ac:dyDescent="0.25">
      <c r="B113" s="43"/>
      <c r="C113" s="53"/>
      <c r="D113" s="119"/>
      <c r="E113" s="20" t="s">
        <v>1079</v>
      </c>
      <c r="F113" s="20" t="s">
        <v>478</v>
      </c>
      <c r="G113" s="21">
        <v>1</v>
      </c>
      <c r="H113" s="21">
        <v>1</v>
      </c>
      <c r="I113" s="21">
        <v>1</v>
      </c>
      <c r="J113" s="21">
        <v>1</v>
      </c>
      <c r="K113" s="21">
        <v>1</v>
      </c>
      <c r="L113" s="73">
        <v>1</v>
      </c>
      <c r="M113" s="21"/>
      <c r="N113" s="21"/>
      <c r="O113" s="22"/>
      <c r="P113" s="13">
        <f t="shared" si="5"/>
        <v>1</v>
      </c>
      <c r="Q113" s="14">
        <f t="shared" ref="Q113:Q166" si="6">IF(((L113+M113+N113+O113)/(G113))&lt;=1,((L113+M113+N113+O113)/(G113)),1)</f>
        <v>1</v>
      </c>
      <c r="T113" s="15"/>
    </row>
    <row r="114" spans="2:20" ht="32.25" customHeight="1" thickBot="1" x14ac:dyDescent="0.25">
      <c r="B114" s="43"/>
      <c r="C114" s="53"/>
      <c r="D114" s="119"/>
      <c r="E114" s="20" t="s">
        <v>1080</v>
      </c>
      <c r="F114" s="20" t="s">
        <v>1081</v>
      </c>
      <c r="G114" s="21">
        <v>8</v>
      </c>
      <c r="H114" s="21">
        <v>1</v>
      </c>
      <c r="I114" s="21">
        <v>3</v>
      </c>
      <c r="J114" s="21">
        <v>3</v>
      </c>
      <c r="K114" s="21">
        <v>1</v>
      </c>
      <c r="L114" s="73">
        <v>1</v>
      </c>
      <c r="M114" s="21"/>
      <c r="N114" s="21"/>
      <c r="O114" s="22"/>
      <c r="P114" s="13">
        <f t="shared" si="5"/>
        <v>1</v>
      </c>
      <c r="Q114" s="14">
        <f t="shared" si="6"/>
        <v>0.125</v>
      </c>
      <c r="T114" s="15"/>
    </row>
    <row r="115" spans="2:20" ht="75.75" thickBot="1" x14ac:dyDescent="0.25">
      <c r="B115" s="43"/>
      <c r="C115" s="53"/>
      <c r="D115" s="119"/>
      <c r="E115" s="20" t="s">
        <v>1082</v>
      </c>
      <c r="F115" s="20" t="s">
        <v>1083</v>
      </c>
      <c r="G115" s="21">
        <v>215</v>
      </c>
      <c r="H115" s="21">
        <v>28</v>
      </c>
      <c r="I115" s="21">
        <v>48</v>
      </c>
      <c r="J115" s="21">
        <v>48</v>
      </c>
      <c r="K115" s="21">
        <v>48</v>
      </c>
      <c r="L115" s="73">
        <v>28</v>
      </c>
      <c r="M115" s="21"/>
      <c r="N115" s="21"/>
      <c r="O115" s="22"/>
      <c r="P115" s="13">
        <f t="shared" si="5"/>
        <v>1</v>
      </c>
      <c r="Q115" s="14">
        <f t="shared" si="6"/>
        <v>0.13023255813953488</v>
      </c>
      <c r="T115" s="15"/>
    </row>
    <row r="116" spans="2:20" ht="60.75" thickBot="1" x14ac:dyDescent="0.25">
      <c r="B116" s="43"/>
      <c r="C116" s="53"/>
      <c r="D116" s="119"/>
      <c r="E116" s="20" t="s">
        <v>1084</v>
      </c>
      <c r="F116" s="20" t="s">
        <v>1085</v>
      </c>
      <c r="G116" s="21">
        <v>1</v>
      </c>
      <c r="H116" s="21">
        <v>1</v>
      </c>
      <c r="I116" s="21">
        <v>1</v>
      </c>
      <c r="J116" s="21">
        <v>1</v>
      </c>
      <c r="K116" s="21">
        <v>1</v>
      </c>
      <c r="L116" s="82">
        <v>1</v>
      </c>
      <c r="M116" s="21"/>
      <c r="N116" s="21"/>
      <c r="O116" s="22"/>
      <c r="P116" s="13">
        <f t="shared" si="5"/>
        <v>1</v>
      </c>
      <c r="Q116" s="14">
        <f t="shared" si="6"/>
        <v>1</v>
      </c>
      <c r="T116" s="15"/>
    </row>
    <row r="117" spans="2:20" ht="60.75" thickBot="1" x14ac:dyDescent="0.25">
      <c r="B117" s="43"/>
      <c r="C117" s="53"/>
      <c r="D117" s="119"/>
      <c r="E117" s="20" t="s">
        <v>1086</v>
      </c>
      <c r="F117" s="20" t="s">
        <v>1087</v>
      </c>
      <c r="G117" s="21">
        <v>34</v>
      </c>
      <c r="H117" s="21">
        <v>16</v>
      </c>
      <c r="I117" s="21">
        <v>16</v>
      </c>
      <c r="J117" s="21">
        <v>16</v>
      </c>
      <c r="K117" s="21">
        <v>16</v>
      </c>
      <c r="L117" s="73">
        <v>16</v>
      </c>
      <c r="M117" s="21"/>
      <c r="N117" s="21"/>
      <c r="O117" s="22"/>
      <c r="P117" s="13">
        <f t="shared" si="5"/>
        <v>1</v>
      </c>
      <c r="Q117" s="14">
        <f t="shared" si="6"/>
        <v>0.47058823529411764</v>
      </c>
      <c r="T117" s="15"/>
    </row>
    <row r="118" spans="2:20" ht="45.75" thickBot="1" x14ac:dyDescent="0.25">
      <c r="B118" s="43"/>
      <c r="C118" s="53"/>
      <c r="D118" s="119"/>
      <c r="E118" s="20" t="s">
        <v>1088</v>
      </c>
      <c r="F118" s="20" t="s">
        <v>1089</v>
      </c>
      <c r="G118" s="21">
        <v>136</v>
      </c>
      <c r="H118" s="21">
        <v>24</v>
      </c>
      <c r="I118" s="21">
        <v>44</v>
      </c>
      <c r="J118" s="21">
        <v>44</v>
      </c>
      <c r="K118" s="21">
        <v>24</v>
      </c>
      <c r="L118" s="73">
        <v>18</v>
      </c>
      <c r="M118" s="21"/>
      <c r="N118" s="21"/>
      <c r="O118" s="22"/>
      <c r="P118" s="13">
        <f t="shared" si="5"/>
        <v>0.75</v>
      </c>
      <c r="Q118" s="14">
        <f t="shared" si="6"/>
        <v>0.13235294117647059</v>
      </c>
      <c r="T118" s="15"/>
    </row>
    <row r="119" spans="2:20" ht="75.75" thickBot="1" x14ac:dyDescent="0.25">
      <c r="B119" s="43"/>
      <c r="C119" s="53"/>
      <c r="D119" s="119"/>
      <c r="E119" s="20" t="s">
        <v>1090</v>
      </c>
      <c r="F119" s="20" t="s">
        <v>1091</v>
      </c>
      <c r="G119" s="21">
        <v>34</v>
      </c>
      <c r="H119" s="21">
        <v>6</v>
      </c>
      <c r="I119" s="21">
        <v>10</v>
      </c>
      <c r="J119" s="21">
        <v>10</v>
      </c>
      <c r="K119" s="21">
        <v>6</v>
      </c>
      <c r="L119" s="73">
        <v>6</v>
      </c>
      <c r="M119" s="21"/>
      <c r="N119" s="21"/>
      <c r="O119" s="22"/>
      <c r="P119" s="13">
        <f t="shared" si="5"/>
        <v>1</v>
      </c>
      <c r="Q119" s="14">
        <f t="shared" si="6"/>
        <v>0.17647058823529413</v>
      </c>
      <c r="T119" s="15"/>
    </row>
    <row r="120" spans="2:20" ht="45.75" thickBot="1" x14ac:dyDescent="0.25">
      <c r="B120" s="43"/>
      <c r="C120" s="53"/>
      <c r="D120" s="119"/>
      <c r="E120" s="20" t="s">
        <v>1092</v>
      </c>
      <c r="F120" s="20" t="s">
        <v>1093</v>
      </c>
      <c r="G120" s="21">
        <v>26</v>
      </c>
      <c r="H120" s="21">
        <v>2</v>
      </c>
      <c r="I120" s="21">
        <v>6</v>
      </c>
      <c r="J120" s="21">
        <v>6</v>
      </c>
      <c r="K120" s="21">
        <v>6</v>
      </c>
      <c r="L120" s="73">
        <v>2</v>
      </c>
      <c r="M120" s="21"/>
      <c r="N120" s="21"/>
      <c r="O120" s="22"/>
      <c r="P120" s="13">
        <f t="shared" si="5"/>
        <v>1</v>
      </c>
      <c r="Q120" s="14">
        <f t="shared" si="6"/>
        <v>7.6923076923076927E-2</v>
      </c>
      <c r="T120" s="15"/>
    </row>
    <row r="121" spans="2:20" ht="32.25" customHeight="1" thickBot="1" x14ac:dyDescent="0.25">
      <c r="B121" s="43"/>
      <c r="C121" s="53"/>
      <c r="D121" s="119"/>
      <c r="E121" s="20" t="s">
        <v>1094</v>
      </c>
      <c r="F121" s="20" t="s">
        <v>1095</v>
      </c>
      <c r="G121" s="21">
        <v>1</v>
      </c>
      <c r="H121" s="21">
        <v>1</v>
      </c>
      <c r="I121" s="21">
        <v>1</v>
      </c>
      <c r="J121" s="21">
        <v>1</v>
      </c>
      <c r="K121" s="21">
        <v>1</v>
      </c>
      <c r="L121" s="73">
        <v>1</v>
      </c>
      <c r="M121" s="21"/>
      <c r="N121" s="21"/>
      <c r="O121" s="22"/>
      <c r="P121" s="13">
        <f t="shared" si="5"/>
        <v>1</v>
      </c>
      <c r="Q121" s="14">
        <f t="shared" si="6"/>
        <v>1</v>
      </c>
      <c r="T121" s="15"/>
    </row>
    <row r="122" spans="2:20" ht="60.75" thickBot="1" x14ac:dyDescent="0.25">
      <c r="B122" s="43"/>
      <c r="C122" s="53"/>
      <c r="D122" s="119"/>
      <c r="E122" s="20" t="s">
        <v>1096</v>
      </c>
      <c r="F122" s="20" t="s">
        <v>1097</v>
      </c>
      <c r="G122" s="21">
        <v>1</v>
      </c>
      <c r="H122" s="21">
        <v>1</v>
      </c>
      <c r="I122" s="21">
        <v>1</v>
      </c>
      <c r="J122" s="21">
        <v>1</v>
      </c>
      <c r="K122" s="21">
        <v>1</v>
      </c>
      <c r="L122" s="82">
        <v>1</v>
      </c>
      <c r="M122" s="21"/>
      <c r="N122" s="21"/>
      <c r="O122" s="22"/>
      <c r="P122" s="13">
        <f t="shared" si="5"/>
        <v>1</v>
      </c>
      <c r="Q122" s="14">
        <f t="shared" si="6"/>
        <v>1</v>
      </c>
      <c r="T122" s="15"/>
    </row>
    <row r="123" spans="2:20" ht="45.75" thickBot="1" x14ac:dyDescent="0.25">
      <c r="B123" s="43"/>
      <c r="C123" s="53"/>
      <c r="D123" s="119"/>
      <c r="E123" s="20" t="s">
        <v>1098</v>
      </c>
      <c r="F123" s="20" t="s">
        <v>1099</v>
      </c>
      <c r="G123" s="21">
        <v>1</v>
      </c>
      <c r="H123" s="21">
        <v>1</v>
      </c>
      <c r="I123" s="21">
        <v>1</v>
      </c>
      <c r="J123" s="21">
        <v>1</v>
      </c>
      <c r="K123" s="21">
        <v>1</v>
      </c>
      <c r="L123" s="73">
        <v>0</v>
      </c>
      <c r="M123" s="21"/>
      <c r="N123" s="21"/>
      <c r="O123" s="22"/>
      <c r="P123" s="13">
        <f t="shared" si="5"/>
        <v>0</v>
      </c>
      <c r="Q123" s="14">
        <f t="shared" si="6"/>
        <v>0</v>
      </c>
      <c r="T123" s="15"/>
    </row>
    <row r="124" spans="2:20" ht="60.75" thickBot="1" x14ac:dyDescent="0.25">
      <c r="B124" s="43"/>
      <c r="C124" s="53"/>
      <c r="D124" s="119"/>
      <c r="E124" s="20" t="s">
        <v>1100</v>
      </c>
      <c r="F124" s="20" t="s">
        <v>1011</v>
      </c>
      <c r="G124" s="21">
        <v>1</v>
      </c>
      <c r="H124" s="21">
        <v>1</v>
      </c>
      <c r="I124" s="21">
        <v>1</v>
      </c>
      <c r="J124" s="21">
        <v>1</v>
      </c>
      <c r="K124" s="21">
        <v>1</v>
      </c>
      <c r="L124" s="73">
        <v>1</v>
      </c>
      <c r="M124" s="21"/>
      <c r="N124" s="21"/>
      <c r="O124" s="22"/>
      <c r="P124" s="13">
        <f t="shared" si="5"/>
        <v>1</v>
      </c>
      <c r="Q124" s="14">
        <f t="shared" si="6"/>
        <v>1</v>
      </c>
      <c r="T124" s="15"/>
    </row>
    <row r="125" spans="2:20" ht="75.75" thickBot="1" x14ac:dyDescent="0.25">
      <c r="B125" s="43"/>
      <c r="C125" s="53"/>
      <c r="D125" s="119"/>
      <c r="E125" s="20" t="s">
        <v>1101</v>
      </c>
      <c r="F125" s="20" t="s">
        <v>1102</v>
      </c>
      <c r="G125" s="21">
        <v>1</v>
      </c>
      <c r="H125" s="21">
        <v>1</v>
      </c>
      <c r="I125" s="21">
        <v>1</v>
      </c>
      <c r="J125" s="21">
        <v>1</v>
      </c>
      <c r="K125" s="21">
        <v>1</v>
      </c>
      <c r="L125" s="73">
        <v>1</v>
      </c>
      <c r="M125" s="21"/>
      <c r="N125" s="21"/>
      <c r="O125" s="22"/>
      <c r="P125" s="13">
        <f t="shared" si="5"/>
        <v>1</v>
      </c>
      <c r="Q125" s="14">
        <f t="shared" si="6"/>
        <v>1</v>
      </c>
      <c r="T125" s="15"/>
    </row>
    <row r="126" spans="2:20" ht="75.75" thickBot="1" x14ac:dyDescent="0.25">
      <c r="B126" s="43"/>
      <c r="C126" s="53"/>
      <c r="D126" s="119"/>
      <c r="E126" s="20" t="s">
        <v>1103</v>
      </c>
      <c r="F126" s="20" t="s">
        <v>1104</v>
      </c>
      <c r="G126" s="21">
        <v>1</v>
      </c>
      <c r="H126" s="21">
        <v>1</v>
      </c>
      <c r="I126" s="21">
        <v>1</v>
      </c>
      <c r="J126" s="21">
        <v>1</v>
      </c>
      <c r="K126" s="21">
        <v>1</v>
      </c>
      <c r="L126" s="82">
        <v>0.2</v>
      </c>
      <c r="M126" s="21"/>
      <c r="N126" s="21"/>
      <c r="O126" s="22"/>
      <c r="P126" s="13">
        <f t="shared" si="5"/>
        <v>0.2</v>
      </c>
      <c r="Q126" s="14">
        <f t="shared" si="6"/>
        <v>0.2</v>
      </c>
      <c r="T126" s="15"/>
    </row>
    <row r="127" spans="2:20" ht="60.75" thickBot="1" x14ac:dyDescent="0.25">
      <c r="B127" s="43"/>
      <c r="C127" s="53"/>
      <c r="D127" s="119"/>
      <c r="E127" s="20" t="s">
        <v>1105</v>
      </c>
      <c r="F127" s="20" t="s">
        <v>1106</v>
      </c>
      <c r="G127" s="21">
        <v>30</v>
      </c>
      <c r="H127" s="21">
        <v>4</v>
      </c>
      <c r="I127" s="21">
        <v>10</v>
      </c>
      <c r="J127" s="21">
        <v>10</v>
      </c>
      <c r="K127" s="21">
        <v>6</v>
      </c>
      <c r="L127" s="73">
        <v>4</v>
      </c>
      <c r="M127" s="21"/>
      <c r="N127" s="21"/>
      <c r="O127" s="22"/>
      <c r="P127" s="13">
        <f t="shared" si="5"/>
        <v>1</v>
      </c>
      <c r="Q127" s="14">
        <f t="shared" si="6"/>
        <v>0.13333333333333333</v>
      </c>
      <c r="T127" s="15"/>
    </row>
    <row r="128" spans="2:20" ht="60.75" thickBot="1" x14ac:dyDescent="0.25">
      <c r="B128" s="43"/>
      <c r="C128" s="53"/>
      <c r="D128" s="119"/>
      <c r="E128" s="20" t="s">
        <v>1107</v>
      </c>
      <c r="F128" s="20" t="s">
        <v>1108</v>
      </c>
      <c r="G128" s="21">
        <v>86</v>
      </c>
      <c r="H128" s="21">
        <v>10</v>
      </c>
      <c r="I128" s="21">
        <v>25</v>
      </c>
      <c r="J128" s="21">
        <v>25</v>
      </c>
      <c r="K128" s="21">
        <v>20</v>
      </c>
      <c r="L128" s="73">
        <v>10</v>
      </c>
      <c r="M128" s="21"/>
      <c r="N128" s="21"/>
      <c r="O128" s="22"/>
      <c r="P128" s="13">
        <f t="shared" si="5"/>
        <v>1</v>
      </c>
      <c r="Q128" s="14">
        <f t="shared" si="6"/>
        <v>0.11627906976744186</v>
      </c>
      <c r="T128" s="15"/>
    </row>
    <row r="129" spans="2:20" ht="60.75" thickBot="1" x14ac:dyDescent="0.25">
      <c r="B129" s="43"/>
      <c r="C129" s="53"/>
      <c r="D129" s="119"/>
      <c r="E129" s="20" t="s">
        <v>1109</v>
      </c>
      <c r="F129" s="20" t="s">
        <v>1110</v>
      </c>
      <c r="G129" s="21">
        <v>72</v>
      </c>
      <c r="H129" s="21">
        <v>9</v>
      </c>
      <c r="I129" s="21">
        <v>18</v>
      </c>
      <c r="J129" s="21">
        <v>18</v>
      </c>
      <c r="K129" s="21">
        <v>9</v>
      </c>
      <c r="L129" s="73">
        <v>9</v>
      </c>
      <c r="M129" s="21"/>
      <c r="N129" s="21"/>
      <c r="O129" s="22"/>
      <c r="P129" s="13">
        <f t="shared" si="5"/>
        <v>1</v>
      </c>
      <c r="Q129" s="14">
        <f t="shared" si="6"/>
        <v>0.125</v>
      </c>
      <c r="T129" s="15"/>
    </row>
    <row r="130" spans="2:20" ht="60.75" thickBot="1" x14ac:dyDescent="0.25">
      <c r="B130" s="43"/>
      <c r="C130" s="53"/>
      <c r="D130" s="119"/>
      <c r="E130" s="20" t="s">
        <v>1111</v>
      </c>
      <c r="F130" s="20" t="s">
        <v>1112</v>
      </c>
      <c r="G130" s="21">
        <v>1</v>
      </c>
      <c r="H130" s="21">
        <v>1</v>
      </c>
      <c r="I130" s="21">
        <v>1</v>
      </c>
      <c r="J130" s="21">
        <v>1</v>
      </c>
      <c r="K130" s="21">
        <v>1</v>
      </c>
      <c r="L130" s="82">
        <v>1</v>
      </c>
      <c r="M130" s="21"/>
      <c r="N130" s="21"/>
      <c r="O130" s="22"/>
      <c r="P130" s="13">
        <f t="shared" si="5"/>
        <v>1</v>
      </c>
      <c r="Q130" s="14">
        <f t="shared" si="6"/>
        <v>1</v>
      </c>
      <c r="T130" s="15"/>
    </row>
    <row r="131" spans="2:20" ht="60.75" thickBot="1" x14ac:dyDescent="0.25">
      <c r="B131" s="43"/>
      <c r="C131" s="53"/>
      <c r="D131" s="119"/>
      <c r="E131" s="20" t="s">
        <v>1113</v>
      </c>
      <c r="F131" s="20" t="s">
        <v>1114</v>
      </c>
      <c r="G131" s="21">
        <v>1</v>
      </c>
      <c r="H131" s="21">
        <v>1</v>
      </c>
      <c r="I131" s="21">
        <v>1</v>
      </c>
      <c r="J131" s="21">
        <v>1</v>
      </c>
      <c r="K131" s="21">
        <v>1</v>
      </c>
      <c r="L131" s="82">
        <v>1</v>
      </c>
      <c r="M131" s="21"/>
      <c r="N131" s="21"/>
      <c r="O131" s="22"/>
      <c r="P131" s="13">
        <f t="shared" si="5"/>
        <v>1</v>
      </c>
      <c r="Q131" s="14">
        <f t="shared" si="6"/>
        <v>1</v>
      </c>
      <c r="T131" s="15"/>
    </row>
    <row r="132" spans="2:20" ht="105.75" thickBot="1" x14ac:dyDescent="0.25">
      <c r="B132" s="43"/>
      <c r="C132" s="53"/>
      <c r="D132" s="120"/>
      <c r="E132" s="20" t="s">
        <v>1115</v>
      </c>
      <c r="F132" s="20" t="s">
        <v>1116</v>
      </c>
      <c r="G132" s="21">
        <v>283</v>
      </c>
      <c r="H132" s="21">
        <v>30</v>
      </c>
      <c r="I132" s="21">
        <v>60</v>
      </c>
      <c r="J132" s="21">
        <v>60</v>
      </c>
      <c r="K132" s="21">
        <v>50</v>
      </c>
      <c r="L132" s="73">
        <v>30</v>
      </c>
      <c r="M132" s="21"/>
      <c r="N132" s="21"/>
      <c r="O132" s="22"/>
      <c r="P132" s="13">
        <f t="shared" ref="P132:P166" si="7">IF(H132=0,"-",IF((L132/H132)&lt;=1,(L132/H132),1))</f>
        <v>1</v>
      </c>
      <c r="Q132" s="14">
        <f t="shared" si="6"/>
        <v>0.10600706713780919</v>
      </c>
      <c r="T132" s="15"/>
    </row>
    <row r="133" spans="2:20" ht="90.75" thickBot="1" x14ac:dyDescent="0.25">
      <c r="B133" s="43"/>
      <c r="C133" s="53"/>
      <c r="D133" s="121" t="s">
        <v>1180</v>
      </c>
      <c r="E133" s="20" t="s">
        <v>1117</v>
      </c>
      <c r="F133" s="20" t="s">
        <v>890</v>
      </c>
      <c r="G133" s="21">
        <v>1</v>
      </c>
      <c r="H133" s="21">
        <v>1</v>
      </c>
      <c r="I133" s="21">
        <v>1</v>
      </c>
      <c r="J133" s="21">
        <v>1</v>
      </c>
      <c r="K133" s="21">
        <v>1</v>
      </c>
      <c r="L133" s="73">
        <v>0</v>
      </c>
      <c r="M133" s="21"/>
      <c r="N133" s="21"/>
      <c r="O133" s="22"/>
      <c r="P133" s="13">
        <f t="shared" si="7"/>
        <v>0</v>
      </c>
      <c r="Q133" s="14">
        <f t="shared" si="6"/>
        <v>0</v>
      </c>
      <c r="T133" s="15"/>
    </row>
    <row r="134" spans="2:20" ht="75.75" thickBot="1" x14ac:dyDescent="0.25">
      <c r="B134" s="43"/>
      <c r="C134" s="53"/>
      <c r="D134" s="119"/>
      <c r="E134" s="20" t="s">
        <v>1118</v>
      </c>
      <c r="F134" s="20" t="s">
        <v>993</v>
      </c>
      <c r="G134" s="21">
        <v>54</v>
      </c>
      <c r="H134" s="21">
        <v>7</v>
      </c>
      <c r="I134" s="21">
        <v>14</v>
      </c>
      <c r="J134" s="21">
        <v>14</v>
      </c>
      <c r="K134" s="21">
        <v>7</v>
      </c>
      <c r="L134" s="73">
        <v>3</v>
      </c>
      <c r="M134" s="21"/>
      <c r="N134" s="21"/>
      <c r="O134" s="22"/>
      <c r="P134" s="13">
        <f t="shared" si="7"/>
        <v>0.42857142857142855</v>
      </c>
      <c r="Q134" s="14">
        <f t="shared" si="6"/>
        <v>5.5555555555555552E-2</v>
      </c>
      <c r="T134" s="15"/>
    </row>
    <row r="135" spans="2:20" ht="105.75" thickBot="1" x14ac:dyDescent="0.25">
      <c r="B135" s="43"/>
      <c r="C135" s="53"/>
      <c r="D135" s="119"/>
      <c r="E135" s="20" t="s">
        <v>1119</v>
      </c>
      <c r="F135" s="20" t="s">
        <v>988</v>
      </c>
      <c r="G135" s="21">
        <v>1</v>
      </c>
      <c r="H135" s="21">
        <v>1</v>
      </c>
      <c r="I135" s="21">
        <v>1</v>
      </c>
      <c r="J135" s="21">
        <v>1</v>
      </c>
      <c r="K135" s="21">
        <v>1</v>
      </c>
      <c r="L135" s="73">
        <v>0</v>
      </c>
      <c r="M135" s="21"/>
      <c r="N135" s="21"/>
      <c r="O135" s="22"/>
      <c r="P135" s="13">
        <f t="shared" si="7"/>
        <v>0</v>
      </c>
      <c r="Q135" s="14">
        <f t="shared" si="6"/>
        <v>0</v>
      </c>
      <c r="T135" s="15"/>
    </row>
    <row r="136" spans="2:20" ht="75.75" thickBot="1" x14ac:dyDescent="0.25">
      <c r="B136" s="43"/>
      <c r="C136" s="53"/>
      <c r="D136" s="119"/>
      <c r="E136" s="20" t="s">
        <v>1120</v>
      </c>
      <c r="F136" s="20" t="s">
        <v>1121</v>
      </c>
      <c r="G136" s="21">
        <v>54</v>
      </c>
      <c r="H136" s="21">
        <v>7</v>
      </c>
      <c r="I136" s="21">
        <v>15</v>
      </c>
      <c r="J136" s="21">
        <v>15</v>
      </c>
      <c r="K136" s="21">
        <v>7</v>
      </c>
      <c r="L136" s="73">
        <v>3</v>
      </c>
      <c r="M136" s="21"/>
      <c r="N136" s="21"/>
      <c r="O136" s="22"/>
      <c r="P136" s="13">
        <f t="shared" si="7"/>
        <v>0.42857142857142855</v>
      </c>
      <c r="Q136" s="14">
        <f t="shared" si="6"/>
        <v>5.5555555555555552E-2</v>
      </c>
      <c r="T136" s="15"/>
    </row>
    <row r="137" spans="2:20" ht="90.75" thickBot="1" x14ac:dyDescent="0.25">
      <c r="B137" s="43"/>
      <c r="C137" s="53"/>
      <c r="D137" s="119"/>
      <c r="E137" s="20" t="s">
        <v>1122</v>
      </c>
      <c r="F137" s="20" t="s">
        <v>1123</v>
      </c>
      <c r="G137" s="21">
        <v>54</v>
      </c>
      <c r="H137" s="21">
        <v>7</v>
      </c>
      <c r="I137" s="21">
        <v>15</v>
      </c>
      <c r="J137" s="21">
        <v>15</v>
      </c>
      <c r="K137" s="21">
        <v>7</v>
      </c>
      <c r="L137" s="73">
        <v>2</v>
      </c>
      <c r="M137" s="21"/>
      <c r="N137" s="21"/>
      <c r="O137" s="22"/>
      <c r="P137" s="13">
        <f t="shared" si="7"/>
        <v>0.2857142857142857</v>
      </c>
      <c r="Q137" s="14">
        <f t="shared" si="6"/>
        <v>3.7037037037037035E-2</v>
      </c>
      <c r="T137" s="15"/>
    </row>
    <row r="138" spans="2:20" ht="63.75" customHeight="1" thickBot="1" x14ac:dyDescent="0.25">
      <c r="B138" s="43"/>
      <c r="C138" s="53"/>
      <c r="D138" s="119"/>
      <c r="E138" s="20" t="s">
        <v>1124</v>
      </c>
      <c r="F138" s="20" t="s">
        <v>1125</v>
      </c>
      <c r="G138" s="21">
        <v>0.85</v>
      </c>
      <c r="H138" s="21">
        <v>0.85</v>
      </c>
      <c r="I138" s="21">
        <v>0.85</v>
      </c>
      <c r="J138" s="21">
        <v>0.85</v>
      </c>
      <c r="K138" s="21">
        <v>0.85</v>
      </c>
      <c r="L138" s="82">
        <v>0.85</v>
      </c>
      <c r="M138" s="21"/>
      <c r="N138" s="21"/>
      <c r="O138" s="22"/>
      <c r="P138" s="13">
        <f t="shared" si="7"/>
        <v>1</v>
      </c>
      <c r="Q138" s="14">
        <f t="shared" si="6"/>
        <v>1</v>
      </c>
      <c r="T138" s="15"/>
    </row>
    <row r="139" spans="2:20" ht="75.75" thickBot="1" x14ac:dyDescent="0.25">
      <c r="B139" s="43"/>
      <c r="C139" s="53"/>
      <c r="D139" s="119"/>
      <c r="E139" s="20" t="s">
        <v>1126</v>
      </c>
      <c r="F139" s="20" t="s">
        <v>993</v>
      </c>
      <c r="G139" s="21">
        <v>64</v>
      </c>
      <c r="H139" s="21">
        <v>9</v>
      </c>
      <c r="I139" s="21">
        <v>18</v>
      </c>
      <c r="J139" s="21">
        <v>18</v>
      </c>
      <c r="K139" s="21">
        <v>9</v>
      </c>
      <c r="L139" s="73">
        <v>3</v>
      </c>
      <c r="M139" s="21"/>
      <c r="N139" s="21"/>
      <c r="O139" s="22"/>
      <c r="P139" s="13">
        <f t="shared" si="7"/>
        <v>0.33333333333333331</v>
      </c>
      <c r="Q139" s="14">
        <f t="shared" si="6"/>
        <v>4.6875E-2</v>
      </c>
      <c r="T139" s="15"/>
    </row>
    <row r="140" spans="2:20" ht="165.75" thickBot="1" x14ac:dyDescent="0.25">
      <c r="B140" s="43"/>
      <c r="C140" s="53"/>
      <c r="D140" s="119"/>
      <c r="E140" s="20" t="s">
        <v>1127</v>
      </c>
      <c r="F140" s="20" t="s">
        <v>890</v>
      </c>
      <c r="G140" s="21">
        <v>1</v>
      </c>
      <c r="H140" s="21">
        <v>1</v>
      </c>
      <c r="I140" s="21">
        <v>1</v>
      </c>
      <c r="J140" s="21">
        <v>1</v>
      </c>
      <c r="K140" s="21">
        <v>1</v>
      </c>
      <c r="L140" s="73">
        <v>0</v>
      </c>
      <c r="M140" s="21"/>
      <c r="N140" s="21"/>
      <c r="O140" s="22"/>
      <c r="P140" s="13">
        <f t="shared" si="7"/>
        <v>0</v>
      </c>
      <c r="Q140" s="14">
        <f t="shared" si="6"/>
        <v>0</v>
      </c>
      <c r="T140" s="15"/>
    </row>
    <row r="141" spans="2:20" ht="63.75" customHeight="1" thickBot="1" x14ac:dyDescent="0.25">
      <c r="B141" s="43"/>
      <c r="C141" s="53"/>
      <c r="D141" s="119"/>
      <c r="E141" s="20" t="s">
        <v>1128</v>
      </c>
      <c r="F141" s="20" t="s">
        <v>1129</v>
      </c>
      <c r="G141" s="21">
        <v>64</v>
      </c>
      <c r="H141" s="21">
        <v>9</v>
      </c>
      <c r="I141" s="21">
        <v>18</v>
      </c>
      <c r="J141" s="21">
        <v>18</v>
      </c>
      <c r="K141" s="21">
        <v>9</v>
      </c>
      <c r="L141" s="73">
        <v>4</v>
      </c>
      <c r="M141" s="21"/>
      <c r="N141" s="21"/>
      <c r="O141" s="22"/>
      <c r="P141" s="13">
        <f t="shared" si="7"/>
        <v>0.44444444444444442</v>
      </c>
      <c r="Q141" s="14">
        <f t="shared" si="6"/>
        <v>6.25E-2</v>
      </c>
      <c r="T141" s="15"/>
    </row>
    <row r="142" spans="2:20" ht="90.75" thickBot="1" x14ac:dyDescent="0.25">
      <c r="B142" s="43"/>
      <c r="C142" s="53"/>
      <c r="D142" s="119"/>
      <c r="E142" s="20" t="s">
        <v>1130</v>
      </c>
      <c r="F142" s="20" t="s">
        <v>890</v>
      </c>
      <c r="G142" s="21">
        <v>1</v>
      </c>
      <c r="H142" s="21">
        <v>1</v>
      </c>
      <c r="I142" s="21">
        <v>1</v>
      </c>
      <c r="J142" s="21">
        <v>1</v>
      </c>
      <c r="K142" s="21">
        <v>1</v>
      </c>
      <c r="L142" s="73">
        <v>0</v>
      </c>
      <c r="M142" s="21"/>
      <c r="N142" s="21"/>
      <c r="O142" s="22"/>
      <c r="P142" s="13">
        <f t="shared" si="7"/>
        <v>0</v>
      </c>
      <c r="Q142" s="14">
        <f t="shared" si="6"/>
        <v>0</v>
      </c>
      <c r="T142" s="15"/>
    </row>
    <row r="143" spans="2:20" ht="63.75" customHeight="1" thickBot="1" x14ac:dyDescent="0.25">
      <c r="B143" s="43"/>
      <c r="C143" s="53"/>
      <c r="D143" s="119"/>
      <c r="E143" s="20" t="s">
        <v>1131</v>
      </c>
      <c r="F143" s="20" t="s">
        <v>1132</v>
      </c>
      <c r="G143" s="21">
        <v>1</v>
      </c>
      <c r="H143" s="21">
        <v>1</v>
      </c>
      <c r="I143" s="21">
        <v>1</v>
      </c>
      <c r="J143" s="21">
        <v>1</v>
      </c>
      <c r="K143" s="21">
        <v>1</v>
      </c>
      <c r="L143" s="82">
        <v>1</v>
      </c>
      <c r="M143" s="21"/>
      <c r="N143" s="21"/>
      <c r="O143" s="22"/>
      <c r="P143" s="13">
        <f t="shared" si="7"/>
        <v>1</v>
      </c>
      <c r="Q143" s="14">
        <f t="shared" si="6"/>
        <v>1</v>
      </c>
      <c r="T143" s="15"/>
    </row>
    <row r="144" spans="2:20" ht="63.75" customHeight="1" thickBot="1" x14ac:dyDescent="0.25">
      <c r="B144" s="43"/>
      <c r="C144" s="53"/>
      <c r="D144" s="119"/>
      <c r="E144" s="20" t="s">
        <v>1133</v>
      </c>
      <c r="F144" s="20" t="s">
        <v>1129</v>
      </c>
      <c r="G144" s="21">
        <v>64</v>
      </c>
      <c r="H144" s="21">
        <v>9</v>
      </c>
      <c r="I144" s="21">
        <v>18</v>
      </c>
      <c r="J144" s="21">
        <v>18</v>
      </c>
      <c r="K144" s="21">
        <v>9</v>
      </c>
      <c r="L144" s="73">
        <v>2</v>
      </c>
      <c r="M144" s="21"/>
      <c r="N144" s="21"/>
      <c r="O144" s="22"/>
      <c r="P144" s="13">
        <f t="shared" si="7"/>
        <v>0.22222222222222221</v>
      </c>
      <c r="Q144" s="14">
        <f t="shared" si="6"/>
        <v>3.125E-2</v>
      </c>
      <c r="T144" s="15"/>
    </row>
    <row r="145" spans="2:20" ht="63.75" customHeight="1" thickBot="1" x14ac:dyDescent="0.25">
      <c r="B145" s="43"/>
      <c r="C145" s="53"/>
      <c r="D145" s="119"/>
      <c r="E145" s="20" t="s">
        <v>1134</v>
      </c>
      <c r="F145" s="20" t="s">
        <v>191</v>
      </c>
      <c r="G145" s="21">
        <v>1</v>
      </c>
      <c r="H145" s="21">
        <v>1</v>
      </c>
      <c r="I145" s="21">
        <v>1</v>
      </c>
      <c r="J145" s="21">
        <v>1</v>
      </c>
      <c r="K145" s="21">
        <v>1</v>
      </c>
      <c r="L145" s="73">
        <v>0</v>
      </c>
      <c r="M145" s="21"/>
      <c r="N145" s="21"/>
      <c r="O145" s="22"/>
      <c r="P145" s="13">
        <f t="shared" si="7"/>
        <v>0</v>
      </c>
      <c r="Q145" s="14">
        <f t="shared" si="6"/>
        <v>0</v>
      </c>
      <c r="T145" s="15"/>
    </row>
    <row r="146" spans="2:20" ht="63.75" customHeight="1" thickBot="1" x14ac:dyDescent="0.25">
      <c r="B146" s="43"/>
      <c r="C146" s="53"/>
      <c r="D146" s="119"/>
      <c r="E146" s="20" t="s">
        <v>1135</v>
      </c>
      <c r="F146" s="20" t="s">
        <v>191</v>
      </c>
      <c r="G146" s="21">
        <v>1</v>
      </c>
      <c r="H146" s="21">
        <v>1</v>
      </c>
      <c r="I146" s="21">
        <v>1</v>
      </c>
      <c r="J146" s="21">
        <v>1</v>
      </c>
      <c r="K146" s="21">
        <v>1</v>
      </c>
      <c r="L146" s="73">
        <v>0</v>
      </c>
      <c r="M146" s="21"/>
      <c r="N146" s="21"/>
      <c r="O146" s="22"/>
      <c r="P146" s="13">
        <f t="shared" si="7"/>
        <v>0</v>
      </c>
      <c r="Q146" s="14">
        <f t="shared" si="6"/>
        <v>0</v>
      </c>
      <c r="T146" s="15"/>
    </row>
    <row r="147" spans="2:20" ht="63.75" customHeight="1" thickBot="1" x14ac:dyDescent="0.25">
      <c r="B147" s="43"/>
      <c r="C147" s="53"/>
      <c r="D147" s="120"/>
      <c r="E147" s="20" t="s">
        <v>1136</v>
      </c>
      <c r="F147" s="20" t="s">
        <v>1137</v>
      </c>
      <c r="G147" s="21">
        <v>4</v>
      </c>
      <c r="H147" s="21">
        <v>1</v>
      </c>
      <c r="I147" s="21">
        <v>1</v>
      </c>
      <c r="J147" s="21">
        <v>1</v>
      </c>
      <c r="K147" s="21">
        <v>1</v>
      </c>
      <c r="L147" s="73">
        <v>0</v>
      </c>
      <c r="M147" s="21"/>
      <c r="N147" s="21"/>
      <c r="O147" s="22"/>
      <c r="P147" s="13">
        <f t="shared" si="7"/>
        <v>0</v>
      </c>
      <c r="Q147" s="14">
        <f t="shared" si="6"/>
        <v>0</v>
      </c>
      <c r="T147" s="15"/>
    </row>
    <row r="148" spans="2:20" ht="32.25" customHeight="1" thickBot="1" x14ac:dyDescent="0.25">
      <c r="B148" s="43"/>
      <c r="C148" s="53"/>
      <c r="D148" s="121" t="s">
        <v>1181</v>
      </c>
      <c r="E148" s="20" t="s">
        <v>1138</v>
      </c>
      <c r="F148" s="20" t="s">
        <v>1139</v>
      </c>
      <c r="G148" s="21">
        <v>45479</v>
      </c>
      <c r="H148" s="21">
        <v>45479</v>
      </c>
      <c r="I148" s="21">
        <v>45479</v>
      </c>
      <c r="J148" s="21">
        <v>45479</v>
      </c>
      <c r="K148" s="21">
        <v>45479</v>
      </c>
      <c r="L148" s="73">
        <v>0</v>
      </c>
      <c r="M148" s="21"/>
      <c r="N148" s="21"/>
      <c r="O148" s="22"/>
      <c r="P148" s="13">
        <f t="shared" si="7"/>
        <v>0</v>
      </c>
      <c r="Q148" s="14">
        <f t="shared" si="6"/>
        <v>0</v>
      </c>
      <c r="T148" s="15"/>
    </row>
    <row r="149" spans="2:20" ht="45.75" thickBot="1" x14ac:dyDescent="0.25">
      <c r="B149" s="43"/>
      <c r="C149" s="53"/>
      <c r="D149" s="119"/>
      <c r="E149" s="20" t="s">
        <v>1140</v>
      </c>
      <c r="F149" s="20" t="s">
        <v>1141</v>
      </c>
      <c r="G149" s="21">
        <v>195500</v>
      </c>
      <c r="H149" s="21">
        <v>50</v>
      </c>
      <c r="I149" s="21">
        <v>150</v>
      </c>
      <c r="J149" s="21">
        <v>200</v>
      </c>
      <c r="K149" s="21">
        <v>100</v>
      </c>
      <c r="L149" s="73">
        <v>0</v>
      </c>
      <c r="M149" s="21"/>
      <c r="N149" s="21"/>
      <c r="O149" s="22"/>
      <c r="P149" s="13">
        <f t="shared" si="7"/>
        <v>0</v>
      </c>
      <c r="Q149" s="14">
        <f t="shared" si="6"/>
        <v>0</v>
      </c>
      <c r="T149" s="15"/>
    </row>
    <row r="150" spans="2:20" ht="45.75" thickBot="1" x14ac:dyDescent="0.25">
      <c r="B150" s="43"/>
      <c r="C150" s="53"/>
      <c r="D150" s="120"/>
      <c r="E150" s="20" t="s">
        <v>1142</v>
      </c>
      <c r="F150" s="20" t="s">
        <v>1143</v>
      </c>
      <c r="G150" s="21">
        <v>0.6</v>
      </c>
      <c r="H150" s="21">
        <v>0</v>
      </c>
      <c r="I150" s="21">
        <v>0.04</v>
      </c>
      <c r="J150" s="21">
        <v>0.04</v>
      </c>
      <c r="K150" s="21">
        <v>0.02</v>
      </c>
      <c r="L150" s="73">
        <v>0</v>
      </c>
      <c r="M150" s="21"/>
      <c r="N150" s="21"/>
      <c r="O150" s="22"/>
      <c r="P150" s="13" t="str">
        <f t="shared" si="7"/>
        <v>-</v>
      </c>
      <c r="Q150" s="14">
        <f t="shared" si="6"/>
        <v>0</v>
      </c>
      <c r="T150" s="15"/>
    </row>
    <row r="151" spans="2:20" ht="48" customHeight="1" thickBot="1" x14ac:dyDescent="0.25">
      <c r="B151" s="43"/>
      <c r="C151" s="53"/>
      <c r="D151" s="121" t="s">
        <v>1182</v>
      </c>
      <c r="E151" s="20" t="s">
        <v>1144</v>
      </c>
      <c r="F151" s="20" t="s">
        <v>1125</v>
      </c>
      <c r="G151" s="21">
        <v>1</v>
      </c>
      <c r="H151" s="21">
        <v>1</v>
      </c>
      <c r="I151" s="21">
        <v>1</v>
      </c>
      <c r="J151" s="21">
        <v>1</v>
      </c>
      <c r="K151" s="21">
        <v>1</v>
      </c>
      <c r="L151" s="73">
        <v>1</v>
      </c>
      <c r="M151" s="21"/>
      <c r="N151" s="21"/>
      <c r="O151" s="22"/>
      <c r="P151" s="13">
        <f t="shared" si="7"/>
        <v>1</v>
      </c>
      <c r="Q151" s="14">
        <f t="shared" si="6"/>
        <v>1</v>
      </c>
      <c r="T151" s="15"/>
    </row>
    <row r="152" spans="2:20" ht="48" customHeight="1" thickBot="1" x14ac:dyDescent="0.25">
      <c r="B152" s="43"/>
      <c r="C152" s="53"/>
      <c r="D152" s="119"/>
      <c r="E152" s="20" t="s">
        <v>1145</v>
      </c>
      <c r="F152" s="20" t="s">
        <v>1146</v>
      </c>
      <c r="G152" s="21">
        <v>1</v>
      </c>
      <c r="H152" s="21">
        <v>1</v>
      </c>
      <c r="I152" s="21">
        <v>1</v>
      </c>
      <c r="J152" s="21">
        <v>1</v>
      </c>
      <c r="K152" s="21">
        <v>1</v>
      </c>
      <c r="L152" s="73">
        <v>1</v>
      </c>
      <c r="M152" s="21"/>
      <c r="N152" s="21"/>
      <c r="O152" s="22"/>
      <c r="P152" s="13">
        <f t="shared" si="7"/>
        <v>1</v>
      </c>
      <c r="Q152" s="14">
        <f t="shared" si="6"/>
        <v>1</v>
      </c>
      <c r="T152" s="15"/>
    </row>
    <row r="153" spans="2:20" ht="48" customHeight="1" thickBot="1" x14ac:dyDescent="0.25">
      <c r="B153" s="43"/>
      <c r="C153" s="53"/>
      <c r="D153" s="119"/>
      <c r="E153" s="20" t="s">
        <v>1147</v>
      </c>
      <c r="F153" s="20" t="s">
        <v>1148</v>
      </c>
      <c r="G153" s="21">
        <v>1</v>
      </c>
      <c r="H153" s="21">
        <v>1</v>
      </c>
      <c r="I153" s="21">
        <v>1</v>
      </c>
      <c r="J153" s="21">
        <v>1</v>
      </c>
      <c r="K153" s="21">
        <v>1</v>
      </c>
      <c r="L153" s="73">
        <v>1</v>
      </c>
      <c r="M153" s="21"/>
      <c r="N153" s="21"/>
      <c r="O153" s="22"/>
      <c r="P153" s="13">
        <f t="shared" si="7"/>
        <v>1</v>
      </c>
      <c r="Q153" s="14">
        <f t="shared" si="6"/>
        <v>1</v>
      </c>
      <c r="T153" s="15"/>
    </row>
    <row r="154" spans="2:20" ht="48" customHeight="1" thickBot="1" x14ac:dyDescent="0.25">
      <c r="B154" s="43"/>
      <c r="C154" s="53"/>
      <c r="D154" s="119"/>
      <c r="E154" s="20" t="s">
        <v>1149</v>
      </c>
      <c r="F154" s="20" t="s">
        <v>1150</v>
      </c>
      <c r="G154" s="21">
        <v>6</v>
      </c>
      <c r="H154" s="21">
        <v>1</v>
      </c>
      <c r="I154" s="21">
        <v>1</v>
      </c>
      <c r="J154" s="21">
        <v>1</v>
      </c>
      <c r="K154" s="21">
        <v>1</v>
      </c>
      <c r="L154" s="73">
        <v>0</v>
      </c>
      <c r="M154" s="21"/>
      <c r="N154" s="21"/>
      <c r="O154" s="22"/>
      <c r="P154" s="13">
        <f t="shared" si="7"/>
        <v>0</v>
      </c>
      <c r="Q154" s="14">
        <f t="shared" si="6"/>
        <v>0</v>
      </c>
      <c r="T154" s="15"/>
    </row>
    <row r="155" spans="2:20" ht="75.75" thickBot="1" x14ac:dyDescent="0.25">
      <c r="B155" s="43"/>
      <c r="C155" s="53"/>
      <c r="D155" s="119"/>
      <c r="E155" s="20" t="s">
        <v>1151</v>
      </c>
      <c r="F155" s="20" t="s">
        <v>1152</v>
      </c>
      <c r="G155" s="21">
        <v>6</v>
      </c>
      <c r="H155" s="21">
        <v>1</v>
      </c>
      <c r="I155" s="21">
        <v>1</v>
      </c>
      <c r="J155" s="21">
        <v>1</v>
      </c>
      <c r="K155" s="21">
        <v>1</v>
      </c>
      <c r="L155" s="73">
        <v>0</v>
      </c>
      <c r="M155" s="21"/>
      <c r="N155" s="21"/>
      <c r="O155" s="22"/>
      <c r="P155" s="13">
        <f t="shared" si="7"/>
        <v>0</v>
      </c>
      <c r="Q155" s="14">
        <f t="shared" si="6"/>
        <v>0</v>
      </c>
      <c r="T155" s="15"/>
    </row>
    <row r="156" spans="2:20" ht="48" customHeight="1" thickBot="1" x14ac:dyDescent="0.25">
      <c r="B156" s="43"/>
      <c r="C156" s="53"/>
      <c r="D156" s="119"/>
      <c r="E156" s="20" t="s">
        <v>1153</v>
      </c>
      <c r="F156" s="20" t="s">
        <v>1154</v>
      </c>
      <c r="G156" s="21">
        <v>0</v>
      </c>
      <c r="H156" s="21">
        <v>0</v>
      </c>
      <c r="I156" s="21">
        <v>0</v>
      </c>
      <c r="J156" s="21">
        <v>0</v>
      </c>
      <c r="K156" s="21">
        <v>0</v>
      </c>
      <c r="L156" s="73">
        <v>0</v>
      </c>
      <c r="M156" s="21"/>
      <c r="N156" s="21"/>
      <c r="O156" s="22"/>
      <c r="P156" s="13" t="str">
        <f t="shared" si="7"/>
        <v>-</v>
      </c>
      <c r="Q156" s="14">
        <v>1</v>
      </c>
      <c r="T156" s="15"/>
    </row>
    <row r="157" spans="2:20" ht="60.75" thickBot="1" x14ac:dyDescent="0.25">
      <c r="B157" s="43"/>
      <c r="C157" s="53"/>
      <c r="D157" s="120"/>
      <c r="E157" s="20" t="s">
        <v>1155</v>
      </c>
      <c r="F157" s="20" t="s">
        <v>1156</v>
      </c>
      <c r="G157" s="21">
        <v>1</v>
      </c>
      <c r="H157" s="21">
        <v>1</v>
      </c>
      <c r="I157" s="21">
        <v>1</v>
      </c>
      <c r="J157" s="21">
        <v>1</v>
      </c>
      <c r="K157" s="21">
        <v>1</v>
      </c>
      <c r="L157" s="82">
        <v>1</v>
      </c>
      <c r="M157" s="21"/>
      <c r="N157" s="21"/>
      <c r="O157" s="22"/>
      <c r="P157" s="13">
        <f t="shared" si="7"/>
        <v>1</v>
      </c>
      <c r="Q157" s="14">
        <f t="shared" si="6"/>
        <v>1</v>
      </c>
      <c r="T157" s="15"/>
    </row>
    <row r="158" spans="2:20" ht="60.75" thickBot="1" x14ac:dyDescent="0.25">
      <c r="B158" s="43"/>
      <c r="C158" s="53"/>
      <c r="D158" s="121" t="s">
        <v>1183</v>
      </c>
      <c r="E158" s="20" t="s">
        <v>1157</v>
      </c>
      <c r="F158" s="20" t="s">
        <v>1158</v>
      </c>
      <c r="G158" s="21">
        <v>24</v>
      </c>
      <c r="H158" s="21">
        <v>6</v>
      </c>
      <c r="I158" s="21">
        <v>6</v>
      </c>
      <c r="J158" s="21">
        <v>6</v>
      </c>
      <c r="K158" s="21">
        <v>6</v>
      </c>
      <c r="L158" s="73">
        <v>6</v>
      </c>
      <c r="M158" s="21"/>
      <c r="N158" s="21"/>
      <c r="O158" s="22"/>
      <c r="P158" s="13">
        <f t="shared" si="7"/>
        <v>1</v>
      </c>
      <c r="Q158" s="14">
        <f t="shared" si="6"/>
        <v>0.25</v>
      </c>
      <c r="T158" s="15"/>
    </row>
    <row r="159" spans="2:20" ht="105.75" thickBot="1" x14ac:dyDescent="0.25">
      <c r="B159" s="43"/>
      <c r="C159" s="53"/>
      <c r="D159" s="119"/>
      <c r="E159" s="20" t="s">
        <v>1159</v>
      </c>
      <c r="F159" s="20" t="s">
        <v>993</v>
      </c>
      <c r="G159" s="21">
        <v>56</v>
      </c>
      <c r="H159" s="21">
        <v>4</v>
      </c>
      <c r="I159" s="21">
        <v>8</v>
      </c>
      <c r="J159" s="21">
        <v>8</v>
      </c>
      <c r="K159" s="21">
        <v>4</v>
      </c>
      <c r="L159" s="73">
        <v>4</v>
      </c>
      <c r="M159" s="21"/>
      <c r="N159" s="21"/>
      <c r="O159" s="22"/>
      <c r="P159" s="13">
        <f t="shared" si="7"/>
        <v>1</v>
      </c>
      <c r="Q159" s="14">
        <f t="shared" si="6"/>
        <v>7.1428571428571425E-2</v>
      </c>
      <c r="T159" s="15"/>
    </row>
    <row r="160" spans="2:20" ht="90.75" thickBot="1" x14ac:dyDescent="0.25">
      <c r="B160" s="43"/>
      <c r="C160" s="53"/>
      <c r="D160" s="119"/>
      <c r="E160" s="20" t="s">
        <v>1160</v>
      </c>
      <c r="F160" s="20" t="s">
        <v>1037</v>
      </c>
      <c r="G160" s="21">
        <v>56</v>
      </c>
      <c r="H160" s="21">
        <v>4</v>
      </c>
      <c r="I160" s="21">
        <v>8</v>
      </c>
      <c r="J160" s="21">
        <v>8</v>
      </c>
      <c r="K160" s="21">
        <v>4</v>
      </c>
      <c r="L160" s="73">
        <v>4</v>
      </c>
      <c r="M160" s="21"/>
      <c r="N160" s="21"/>
      <c r="O160" s="22"/>
      <c r="P160" s="13">
        <f t="shared" si="7"/>
        <v>1</v>
      </c>
      <c r="Q160" s="14">
        <f t="shared" si="6"/>
        <v>7.1428571428571425E-2</v>
      </c>
      <c r="T160" s="15"/>
    </row>
    <row r="161" spans="2:20" ht="48" customHeight="1" thickBot="1" x14ac:dyDescent="0.25">
      <c r="B161" s="43"/>
      <c r="C161" s="53"/>
      <c r="D161" s="119"/>
      <c r="E161" s="20" t="s">
        <v>1161</v>
      </c>
      <c r="F161" s="20" t="s">
        <v>177</v>
      </c>
      <c r="G161" s="21">
        <v>1</v>
      </c>
      <c r="H161" s="21">
        <v>0</v>
      </c>
      <c r="I161" s="21">
        <v>1</v>
      </c>
      <c r="J161" s="21">
        <v>0</v>
      </c>
      <c r="K161" s="21">
        <v>0</v>
      </c>
      <c r="L161" s="73">
        <v>0</v>
      </c>
      <c r="M161" s="21"/>
      <c r="N161" s="21"/>
      <c r="O161" s="22"/>
      <c r="P161" s="13" t="str">
        <f t="shared" si="7"/>
        <v>-</v>
      </c>
      <c r="Q161" s="14">
        <f t="shared" si="6"/>
        <v>0</v>
      </c>
      <c r="T161" s="15"/>
    </row>
    <row r="162" spans="2:20" ht="48" customHeight="1" thickBot="1" x14ac:dyDescent="0.25">
      <c r="B162" s="43"/>
      <c r="C162" s="53"/>
      <c r="D162" s="119"/>
      <c r="E162" s="20" t="s">
        <v>1162</v>
      </c>
      <c r="F162" s="20" t="s">
        <v>1163</v>
      </c>
      <c r="G162" s="21">
        <v>7</v>
      </c>
      <c r="H162" s="21">
        <v>1</v>
      </c>
      <c r="I162" s="21">
        <v>1</v>
      </c>
      <c r="J162" s="21">
        <v>1</v>
      </c>
      <c r="K162" s="21">
        <v>1</v>
      </c>
      <c r="L162" s="73">
        <v>0</v>
      </c>
      <c r="M162" s="21"/>
      <c r="N162" s="21"/>
      <c r="O162" s="22"/>
      <c r="P162" s="13">
        <f t="shared" si="7"/>
        <v>0</v>
      </c>
      <c r="Q162" s="14">
        <f t="shared" si="6"/>
        <v>0</v>
      </c>
      <c r="T162" s="15"/>
    </row>
    <row r="163" spans="2:20" ht="48" customHeight="1" thickBot="1" x14ac:dyDescent="0.25">
      <c r="B163" s="43"/>
      <c r="C163" s="53"/>
      <c r="D163" s="119"/>
      <c r="E163" s="20" t="s">
        <v>1164</v>
      </c>
      <c r="F163" s="20" t="s">
        <v>1165</v>
      </c>
      <c r="G163" s="21">
        <v>1</v>
      </c>
      <c r="H163" s="21">
        <v>1</v>
      </c>
      <c r="I163" s="21">
        <v>1</v>
      </c>
      <c r="J163" s="21">
        <v>1</v>
      </c>
      <c r="K163" s="21">
        <v>1</v>
      </c>
      <c r="L163" s="73">
        <v>0</v>
      </c>
      <c r="M163" s="21"/>
      <c r="N163" s="21"/>
      <c r="O163" s="22"/>
      <c r="P163" s="13">
        <f t="shared" si="7"/>
        <v>0</v>
      </c>
      <c r="Q163" s="14">
        <f t="shared" si="6"/>
        <v>0</v>
      </c>
      <c r="T163" s="15"/>
    </row>
    <row r="164" spans="2:20" ht="48" customHeight="1" thickBot="1" x14ac:dyDescent="0.25">
      <c r="B164" s="43"/>
      <c r="C164" s="53"/>
      <c r="D164" s="119"/>
      <c r="E164" s="20" t="s">
        <v>1166</v>
      </c>
      <c r="F164" s="20" t="s">
        <v>1167</v>
      </c>
      <c r="G164" s="21">
        <v>5</v>
      </c>
      <c r="H164" s="21">
        <v>1</v>
      </c>
      <c r="I164" s="21">
        <v>1</v>
      </c>
      <c r="J164" s="21">
        <v>1</v>
      </c>
      <c r="K164" s="21">
        <v>1</v>
      </c>
      <c r="L164" s="73">
        <v>1</v>
      </c>
      <c r="M164" s="21"/>
      <c r="N164" s="21"/>
      <c r="O164" s="22"/>
      <c r="P164" s="13">
        <f t="shared" si="7"/>
        <v>1</v>
      </c>
      <c r="Q164" s="14">
        <f t="shared" si="6"/>
        <v>0.2</v>
      </c>
      <c r="T164" s="15"/>
    </row>
    <row r="165" spans="2:20" ht="90.75" thickBot="1" x14ac:dyDescent="0.25">
      <c r="B165" s="43"/>
      <c r="C165" s="53"/>
      <c r="D165" s="119"/>
      <c r="E165" s="20" t="s">
        <v>1168</v>
      </c>
      <c r="F165" s="20" t="s">
        <v>1169</v>
      </c>
      <c r="G165" s="21">
        <v>2</v>
      </c>
      <c r="H165" s="21">
        <v>1</v>
      </c>
      <c r="I165" s="21">
        <v>1</v>
      </c>
      <c r="J165" s="21">
        <v>1</v>
      </c>
      <c r="K165" s="21">
        <v>1</v>
      </c>
      <c r="L165" s="73">
        <v>0</v>
      </c>
      <c r="M165" s="21"/>
      <c r="N165" s="21"/>
      <c r="O165" s="22"/>
      <c r="P165" s="13">
        <f t="shared" si="7"/>
        <v>0</v>
      </c>
      <c r="Q165" s="14">
        <f t="shared" si="6"/>
        <v>0</v>
      </c>
      <c r="T165" s="15"/>
    </row>
    <row r="166" spans="2:20" ht="75.75" thickBot="1" x14ac:dyDescent="0.25">
      <c r="B166" s="43"/>
      <c r="C166" s="53"/>
      <c r="D166" s="120"/>
      <c r="E166" s="20" t="s">
        <v>1170</v>
      </c>
      <c r="F166" s="20" t="s">
        <v>1171</v>
      </c>
      <c r="G166" s="21">
        <v>1</v>
      </c>
      <c r="H166" s="21">
        <v>1</v>
      </c>
      <c r="I166" s="21">
        <v>1</v>
      </c>
      <c r="J166" s="21">
        <v>1</v>
      </c>
      <c r="K166" s="21">
        <v>1</v>
      </c>
      <c r="L166" s="73">
        <v>1</v>
      </c>
      <c r="M166" s="21"/>
      <c r="N166" s="21"/>
      <c r="O166" s="22"/>
      <c r="P166" s="13">
        <f t="shared" si="7"/>
        <v>1</v>
      </c>
      <c r="Q166" s="14">
        <f t="shared" si="6"/>
        <v>1</v>
      </c>
      <c r="T166" s="15"/>
    </row>
    <row r="167" spans="2:20" ht="69" customHeight="1" thickBot="1" x14ac:dyDescent="0.25">
      <c r="B167" s="112" t="s">
        <v>91</v>
      </c>
      <c r="C167" s="112" t="s">
        <v>92</v>
      </c>
      <c r="D167" s="114" t="s">
        <v>1184</v>
      </c>
      <c r="E167" s="34" t="s">
        <v>15</v>
      </c>
      <c r="F167" s="49"/>
      <c r="G167" s="116" t="s">
        <v>16</v>
      </c>
      <c r="H167" s="39" t="s">
        <v>44</v>
      </c>
      <c r="I167" s="34" t="s">
        <v>45</v>
      </c>
      <c r="J167" s="35" t="s">
        <v>46</v>
      </c>
      <c r="K167" s="35" t="s">
        <v>40</v>
      </c>
      <c r="L167" s="74" t="s">
        <v>37</v>
      </c>
      <c r="M167" s="34" t="s">
        <v>38</v>
      </c>
      <c r="N167" s="35" t="s">
        <v>39</v>
      </c>
      <c r="O167" s="35" t="s">
        <v>40</v>
      </c>
      <c r="P167" s="36" t="s">
        <v>17</v>
      </c>
      <c r="Q167" s="37" t="s">
        <v>12</v>
      </c>
    </row>
    <row r="168" spans="2:20" ht="16.5" thickBot="1" x14ac:dyDescent="0.25">
      <c r="B168" s="113"/>
      <c r="C168" s="113"/>
      <c r="D168" s="115"/>
      <c r="E168" s="38">
        <f>COUNTA(E4:E166)</f>
        <v>163</v>
      </c>
      <c r="F168" s="50"/>
      <c r="G168" s="117"/>
      <c r="H168" s="40">
        <f t="shared" ref="H168:O168" si="8">COUNTIF(H4:H166,"&gt;0")</f>
        <v>152</v>
      </c>
      <c r="I168" s="40">
        <f t="shared" si="8"/>
        <v>160</v>
      </c>
      <c r="J168" s="40">
        <f t="shared" si="8"/>
        <v>158</v>
      </c>
      <c r="K168" s="40">
        <f t="shared" si="8"/>
        <v>156</v>
      </c>
      <c r="L168" s="75">
        <f t="shared" si="8"/>
        <v>80</v>
      </c>
      <c r="M168" s="40">
        <f t="shared" si="8"/>
        <v>0</v>
      </c>
      <c r="N168" s="40">
        <f t="shared" si="8"/>
        <v>0</v>
      </c>
      <c r="O168" s="40">
        <f t="shared" si="8"/>
        <v>0</v>
      </c>
      <c r="P168" s="41">
        <f>AVERAGE(P4:P166)</f>
        <v>0.47661967418546369</v>
      </c>
      <c r="Q168" s="41">
        <f>AVERAGE(Q4:Q166)</f>
        <v>0.29691624332037236</v>
      </c>
    </row>
    <row r="169" spans="2:20" ht="12" customHeight="1" x14ac:dyDescent="0.2"/>
    <row r="171" spans="2:20" ht="12" customHeight="1" x14ac:dyDescent="0.2"/>
    <row r="172" spans="2:20" ht="55.5" customHeight="1" x14ac:dyDescent="0.2"/>
  </sheetData>
  <autoFilter ref="B3:Q168"/>
  <mergeCells count="18">
    <mergeCell ref="D148:D150"/>
    <mergeCell ref="B1:Q1"/>
    <mergeCell ref="B167:B168"/>
    <mergeCell ref="C167:C168"/>
    <mergeCell ref="D167:D168"/>
    <mergeCell ref="G167:G168"/>
    <mergeCell ref="D4:D6"/>
    <mergeCell ref="D7:D15"/>
    <mergeCell ref="D16:D36"/>
    <mergeCell ref="D37:D40"/>
    <mergeCell ref="D41:D55"/>
    <mergeCell ref="D151:D157"/>
    <mergeCell ref="D158:D166"/>
    <mergeCell ref="D56:D70"/>
    <mergeCell ref="D71:D81"/>
    <mergeCell ref="D82:D110"/>
    <mergeCell ref="D111:D132"/>
    <mergeCell ref="D133:D147"/>
  </mergeCells>
  <conditionalFormatting sqref="Q4:Q166">
    <cfRule type="cellIs" dxfId="111" priority="109" operator="equal">
      <formula>"-"</formula>
    </cfRule>
    <cfRule type="cellIs" dxfId="110" priority="110" operator="between">
      <formula>0.9</formula>
      <formula>1</formula>
    </cfRule>
    <cfRule type="cellIs" dxfId="109" priority="111" operator="between">
      <formula>0.7</formula>
      <formula>0.899</formula>
    </cfRule>
    <cfRule type="cellIs" dxfId="108" priority="112" operator="between">
      <formula>0</formula>
      <formula>0.699</formula>
    </cfRule>
  </conditionalFormatting>
  <conditionalFormatting sqref="Q4:Q166">
    <cfRule type="cellIs" dxfId="107" priority="105" operator="equal">
      <formula>"-"</formula>
    </cfRule>
    <cfRule type="cellIs" dxfId="106" priority="106" operator="lessThan">
      <formula>0.699</formula>
    </cfRule>
    <cfRule type="cellIs" dxfId="105" priority="107" operator="between">
      <formula>0.7</formula>
      <formula>0.8999</formula>
    </cfRule>
    <cfRule type="cellIs" dxfId="104" priority="108" operator="between">
      <formula>0.9</formula>
      <formula>1</formula>
    </cfRule>
  </conditionalFormatting>
  <conditionalFormatting sqref="Q4:Q166">
    <cfRule type="cellIs" dxfId="103" priority="101" operator="equal">
      <formula>"-"</formula>
    </cfRule>
    <cfRule type="cellIs" dxfId="102" priority="102" operator="lessThan">
      <formula>0.69999</formula>
    </cfRule>
    <cfRule type="cellIs" dxfId="101" priority="103" operator="between">
      <formula>0.7</formula>
      <formula>0.8999</formula>
    </cfRule>
    <cfRule type="cellIs" dxfId="100" priority="104" operator="between">
      <formula>0.9</formula>
      <formula>1</formula>
    </cfRule>
  </conditionalFormatting>
  <conditionalFormatting sqref="Q4:Q166">
    <cfRule type="cellIs" dxfId="99" priority="97" operator="equal">
      <formula>"-"</formula>
    </cfRule>
    <cfRule type="cellIs" dxfId="98" priority="98" operator="between">
      <formula>0.9</formula>
      <formula>1</formula>
    </cfRule>
    <cfRule type="cellIs" dxfId="97" priority="99" operator="between">
      <formula>0.7</formula>
      <formula>0.899</formula>
    </cfRule>
    <cfRule type="cellIs" dxfId="96" priority="100" operator="lessThan">
      <formula>0.699</formula>
    </cfRule>
  </conditionalFormatting>
  <conditionalFormatting sqref="Q4:Q166">
    <cfRule type="cellIs" dxfId="95" priority="93" operator="equal">
      <formula>"-"</formula>
    </cfRule>
    <cfRule type="cellIs" dxfId="94" priority="94" operator="lessThan">
      <formula>0.699</formula>
    </cfRule>
    <cfRule type="cellIs" dxfId="93" priority="95" operator="between">
      <formula>0.9</formula>
      <formula>1</formula>
    </cfRule>
    <cfRule type="cellIs" dxfId="92" priority="96" operator="between">
      <formula>0.7</formula>
      <formula>"89.99%"</formula>
    </cfRule>
  </conditionalFormatting>
  <conditionalFormatting sqref="Q4:Q166">
    <cfRule type="cellIs" dxfId="91" priority="89" operator="equal">
      <formula>"-"</formula>
    </cfRule>
    <cfRule type="cellIs" dxfId="90" priority="90" operator="lessThan">
      <formula>0.699</formula>
    </cfRule>
    <cfRule type="cellIs" dxfId="89" priority="91" operator="between">
      <formula>0.7</formula>
      <formula>0.899</formula>
    </cfRule>
    <cfRule type="cellIs" dxfId="88" priority="92" operator="between">
      <formula>0.9</formula>
      <formula>1</formula>
    </cfRule>
  </conditionalFormatting>
  <conditionalFormatting sqref="Q4:Q166">
    <cfRule type="cellIs" dxfId="87" priority="85" operator="equal">
      <formula>"-"</formula>
    </cfRule>
    <cfRule type="cellIs" dxfId="86" priority="86" operator="lessThan">
      <formula>0.699</formula>
    </cfRule>
    <cfRule type="cellIs" dxfId="85" priority="87" operator="between">
      <formula>0.7</formula>
      <formula>0.9166666</formula>
    </cfRule>
    <cfRule type="cellIs" dxfId="84" priority="88" operator="between">
      <formula>0.9167</formula>
      <formula>1</formula>
    </cfRule>
  </conditionalFormatting>
  <conditionalFormatting sqref="P4:P166">
    <cfRule type="cellIs" dxfId="83" priority="25" operator="equal">
      <formula>"-"</formula>
    </cfRule>
    <cfRule type="cellIs" dxfId="82" priority="26" operator="between">
      <formula>0.9</formula>
      <formula>1</formula>
    </cfRule>
    <cfRule type="cellIs" dxfId="81" priority="27" operator="between">
      <formula>0.7</formula>
      <formula>0.899</formula>
    </cfRule>
    <cfRule type="cellIs" dxfId="80" priority="28" operator="between">
      <formula>0</formula>
      <formula>0.699</formula>
    </cfRule>
  </conditionalFormatting>
  <conditionalFormatting sqref="P4:P166">
    <cfRule type="cellIs" dxfId="79" priority="21" operator="equal">
      <formula>"-"</formula>
    </cfRule>
    <cfRule type="cellIs" dxfId="78" priority="22" operator="lessThan">
      <formula>0.699</formula>
    </cfRule>
    <cfRule type="cellIs" dxfId="77" priority="23" operator="between">
      <formula>0.7</formula>
      <formula>0.8999</formula>
    </cfRule>
    <cfRule type="cellIs" dxfId="76" priority="24" operator="between">
      <formula>0.9</formula>
      <formula>1</formula>
    </cfRule>
  </conditionalFormatting>
  <conditionalFormatting sqref="P4:P166">
    <cfRule type="cellIs" dxfId="75" priority="17" operator="equal">
      <formula>"-"</formula>
    </cfRule>
    <cfRule type="cellIs" dxfId="74" priority="18" operator="lessThan">
      <formula>0.69999</formula>
    </cfRule>
    <cfRule type="cellIs" dxfId="73" priority="19" operator="between">
      <formula>0.7</formula>
      <formula>0.8999</formula>
    </cfRule>
    <cfRule type="cellIs" dxfId="72" priority="20" operator="between">
      <formula>0.9</formula>
      <formula>1</formula>
    </cfRule>
  </conditionalFormatting>
  <conditionalFormatting sqref="P4:P166">
    <cfRule type="cellIs" dxfId="71" priority="13" operator="equal">
      <formula>"-"</formula>
    </cfRule>
    <cfRule type="cellIs" dxfId="70" priority="14" operator="between">
      <formula>0.9</formula>
      <formula>1</formula>
    </cfRule>
    <cfRule type="cellIs" dxfId="69" priority="15" operator="between">
      <formula>0.7</formula>
      <formula>0.899</formula>
    </cfRule>
    <cfRule type="cellIs" dxfId="68" priority="16" operator="lessThan">
      <formula>0.699</formula>
    </cfRule>
  </conditionalFormatting>
  <conditionalFormatting sqref="P4:P166">
    <cfRule type="cellIs" dxfId="67" priority="9" operator="equal">
      <formula>"-"</formula>
    </cfRule>
    <cfRule type="cellIs" dxfId="66" priority="10" operator="lessThan">
      <formula>0.699</formula>
    </cfRule>
    <cfRule type="cellIs" dxfId="65" priority="11" operator="between">
      <formula>0.9</formula>
      <formula>1</formula>
    </cfRule>
    <cfRule type="cellIs" dxfId="64" priority="12" operator="between">
      <formula>0.7</formula>
      <formula>"89.99%"</formula>
    </cfRule>
  </conditionalFormatting>
  <conditionalFormatting sqref="P4:P166">
    <cfRule type="cellIs" dxfId="63" priority="5" operator="equal">
      <formula>"-"</formula>
    </cfRule>
    <cfRule type="cellIs" dxfId="62" priority="6" operator="lessThan">
      <formula>0.699</formula>
    </cfRule>
    <cfRule type="cellIs" dxfId="61" priority="7" operator="between">
      <formula>0.7</formula>
      <formula>0.899</formula>
    </cfRule>
    <cfRule type="cellIs" dxfId="60" priority="8" operator="between">
      <formula>0.9</formula>
      <formula>1</formula>
    </cfRule>
  </conditionalFormatting>
  <conditionalFormatting sqref="P4:P166">
    <cfRule type="cellIs" dxfId="59" priority="1" operator="equal">
      <formula>"-"</formula>
    </cfRule>
    <cfRule type="cellIs" dxfId="58" priority="2" operator="lessThan">
      <formula>0.699</formula>
    </cfRule>
    <cfRule type="cellIs" dxfId="57" priority="3" operator="between">
      <formula>0.7</formula>
      <formula>0.9166666</formula>
    </cfRule>
    <cfRule type="cellIs" dxfId="56"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8"/>
  <sheetViews>
    <sheetView view="pageBreakPreview" topLeftCell="F1" zoomScale="70" zoomScaleNormal="70" zoomScaleSheetLayoutView="70" workbookViewId="0">
      <selection activeCell="M4" sqref="M4"/>
    </sheetView>
  </sheetViews>
  <sheetFormatPr baseColWidth="10" defaultRowHeight="15" x14ac:dyDescent="0.2"/>
  <cols>
    <col min="1" max="1" width="2.85546875" style="1" customWidth="1"/>
    <col min="2" max="4" width="27.7109375" style="1" customWidth="1"/>
    <col min="5" max="6" width="62.7109375" style="1" customWidth="1"/>
    <col min="7" max="7" width="20.5703125" style="1" customWidth="1"/>
    <col min="8" max="11" width="19" style="1" customWidth="1"/>
    <col min="12" max="12" width="19"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1251</v>
      </c>
      <c r="C1" s="111"/>
      <c r="D1" s="111"/>
      <c r="E1" s="111"/>
      <c r="F1" s="111"/>
      <c r="G1" s="111"/>
      <c r="H1" s="111"/>
      <c r="I1" s="111"/>
      <c r="J1" s="111"/>
      <c r="K1" s="111"/>
      <c r="L1" s="111"/>
      <c r="M1" s="111"/>
      <c r="N1" s="111"/>
      <c r="O1" s="111"/>
      <c r="P1" s="111"/>
      <c r="Q1" s="111"/>
    </row>
    <row r="2" spans="1:20" ht="16.5" thickBot="1" x14ac:dyDescent="0.25">
      <c r="D2" s="2"/>
      <c r="E2" s="63"/>
      <c r="F2" s="63"/>
      <c r="G2" s="63"/>
      <c r="H2" s="63"/>
      <c r="I2" s="63"/>
      <c r="J2" s="63"/>
      <c r="K2" s="63"/>
      <c r="L2" s="69"/>
      <c r="M2" s="63"/>
      <c r="N2" s="63"/>
      <c r="O2" s="63"/>
      <c r="P2" s="63"/>
      <c r="Q2" s="6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44" t="s">
        <v>1242</v>
      </c>
      <c r="E4" s="47" t="s">
        <v>1186</v>
      </c>
      <c r="F4" s="47" t="s">
        <v>1187</v>
      </c>
      <c r="G4" s="10">
        <v>1</v>
      </c>
      <c r="H4" s="10">
        <v>0.25</v>
      </c>
      <c r="I4" s="10">
        <v>0</v>
      </c>
      <c r="J4" s="10">
        <v>0.35</v>
      </c>
      <c r="K4" s="10">
        <v>0.4</v>
      </c>
      <c r="L4" s="71">
        <v>0.25</v>
      </c>
      <c r="M4" s="10"/>
      <c r="N4" s="11"/>
      <c r="O4" s="12"/>
      <c r="P4" s="13">
        <f t="shared" ref="P4:P32" si="0">IF(H4=0,"-",IF((L4/H4)&lt;=1,(L4/H4),1))</f>
        <v>1</v>
      </c>
      <c r="Q4" s="14">
        <f>IF(((L4+M4+N4+O4)/(G4))&lt;=1,((L4+M4+N4+O4)/(G4)),1)</f>
        <v>0.25</v>
      </c>
      <c r="R4" s="2"/>
      <c r="T4" s="15"/>
    </row>
    <row r="5" spans="1:20" s="18" customFormat="1" ht="75.75" thickBot="1" x14ac:dyDescent="0.25">
      <c r="A5" s="2"/>
      <c r="B5" s="43"/>
      <c r="C5" s="53"/>
      <c r="D5" s="121" t="s">
        <v>1243</v>
      </c>
      <c r="E5" s="20" t="s">
        <v>1188</v>
      </c>
      <c r="F5" s="20" t="s">
        <v>1189</v>
      </c>
      <c r="G5" s="16">
        <v>900</v>
      </c>
      <c r="H5" s="16">
        <v>35</v>
      </c>
      <c r="I5" s="16">
        <v>35</v>
      </c>
      <c r="J5" s="16">
        <v>40</v>
      </c>
      <c r="K5" s="16">
        <v>40</v>
      </c>
      <c r="L5" s="72">
        <v>949</v>
      </c>
      <c r="M5" s="16"/>
      <c r="N5" s="16"/>
      <c r="O5" s="17"/>
      <c r="P5" s="13">
        <f t="shared" si="0"/>
        <v>1</v>
      </c>
      <c r="Q5" s="14">
        <f t="shared" ref="Q5:Q32" si="1">IF(((L5+M5+N5+O5)/(G5))&lt;=1,((L5+M5+N5+O5)/(G5)),1)</f>
        <v>1</v>
      </c>
      <c r="R5" s="2"/>
      <c r="T5" s="19"/>
    </row>
    <row r="6" spans="1:20" s="18" customFormat="1" ht="63.75" customHeight="1" thickBot="1" x14ac:dyDescent="0.25">
      <c r="A6" s="2"/>
      <c r="B6" s="43"/>
      <c r="C6" s="53"/>
      <c r="D6" s="119"/>
      <c r="E6" s="20" t="s">
        <v>1190</v>
      </c>
      <c r="F6" s="20" t="s">
        <v>1191</v>
      </c>
      <c r="G6" s="16">
        <v>1656</v>
      </c>
      <c r="H6" s="16">
        <v>125</v>
      </c>
      <c r="I6" s="16">
        <v>125</v>
      </c>
      <c r="J6" s="16">
        <v>125</v>
      </c>
      <c r="K6" s="16">
        <v>125</v>
      </c>
      <c r="L6" s="72">
        <v>178</v>
      </c>
      <c r="M6" s="16"/>
      <c r="N6" s="16"/>
      <c r="O6" s="17"/>
      <c r="P6" s="13">
        <f t="shared" si="0"/>
        <v>1</v>
      </c>
      <c r="Q6" s="14">
        <f t="shared" si="1"/>
        <v>0.10748792270531402</v>
      </c>
      <c r="R6" s="2"/>
      <c r="T6" s="19"/>
    </row>
    <row r="7" spans="1:20" s="18" customFormat="1" ht="63.75" customHeight="1" thickBot="1" x14ac:dyDescent="0.25">
      <c r="A7" s="2"/>
      <c r="B7" s="43"/>
      <c r="C7" s="53"/>
      <c r="D7" s="119"/>
      <c r="E7" s="20" t="s">
        <v>1192</v>
      </c>
      <c r="F7" s="20" t="s">
        <v>1193</v>
      </c>
      <c r="G7" s="16">
        <v>1</v>
      </c>
      <c r="H7" s="16">
        <v>0.5</v>
      </c>
      <c r="I7" s="16">
        <v>0</v>
      </c>
      <c r="J7" s="16">
        <v>0.25</v>
      </c>
      <c r="K7" s="16">
        <v>0.25</v>
      </c>
      <c r="L7" s="72">
        <v>0</v>
      </c>
      <c r="M7" s="16"/>
      <c r="N7" s="16"/>
      <c r="O7" s="17"/>
      <c r="P7" s="13">
        <f t="shared" si="0"/>
        <v>0</v>
      </c>
      <c r="Q7" s="14">
        <f t="shared" si="1"/>
        <v>0</v>
      </c>
      <c r="R7" s="2"/>
      <c r="T7" s="19"/>
    </row>
    <row r="8" spans="1:20" s="18" customFormat="1" ht="63.75" customHeight="1" thickBot="1" x14ac:dyDescent="0.25">
      <c r="A8" s="2"/>
      <c r="B8" s="43"/>
      <c r="C8" s="53"/>
      <c r="D8" s="119"/>
      <c r="E8" s="20" t="s">
        <v>1194</v>
      </c>
      <c r="F8" s="20" t="s">
        <v>1195</v>
      </c>
      <c r="G8" s="16">
        <v>7</v>
      </c>
      <c r="H8" s="16">
        <v>0</v>
      </c>
      <c r="I8" s="16">
        <v>0.5</v>
      </c>
      <c r="J8" s="16">
        <v>0</v>
      </c>
      <c r="K8" s="16">
        <v>0.5</v>
      </c>
      <c r="L8" s="72">
        <v>0</v>
      </c>
      <c r="M8" s="16"/>
      <c r="N8" s="16"/>
      <c r="O8" s="17"/>
      <c r="P8" s="13" t="str">
        <f t="shared" si="0"/>
        <v>-</v>
      </c>
      <c r="Q8" s="14">
        <f t="shared" si="1"/>
        <v>0</v>
      </c>
      <c r="R8" s="2"/>
      <c r="T8" s="19"/>
    </row>
    <row r="9" spans="1:20" s="18" customFormat="1" ht="63.75" customHeight="1" thickBot="1" x14ac:dyDescent="0.25">
      <c r="A9" s="2"/>
      <c r="B9" s="43"/>
      <c r="C9" s="53"/>
      <c r="D9" s="119"/>
      <c r="E9" s="20" t="s">
        <v>1196</v>
      </c>
      <c r="F9" s="20" t="s">
        <v>1197</v>
      </c>
      <c r="G9" s="16">
        <v>50</v>
      </c>
      <c r="H9" s="16">
        <v>10</v>
      </c>
      <c r="I9" s="16">
        <v>10</v>
      </c>
      <c r="J9" s="16">
        <v>15</v>
      </c>
      <c r="K9" s="16">
        <v>15</v>
      </c>
      <c r="L9" s="72">
        <v>1541</v>
      </c>
      <c r="M9" s="16"/>
      <c r="N9" s="16"/>
      <c r="O9" s="17"/>
      <c r="P9" s="13">
        <f t="shared" si="0"/>
        <v>1</v>
      </c>
      <c r="Q9" s="14">
        <f t="shared" si="1"/>
        <v>1</v>
      </c>
      <c r="R9" s="2"/>
      <c r="T9" s="19"/>
    </row>
    <row r="10" spans="1:20" s="18" customFormat="1" ht="63.75" customHeight="1" thickBot="1" x14ac:dyDescent="0.25">
      <c r="A10" s="2"/>
      <c r="B10" s="43"/>
      <c r="C10" s="53"/>
      <c r="D10" s="119"/>
      <c r="E10" s="20" t="s">
        <v>1198</v>
      </c>
      <c r="F10" s="20" t="s">
        <v>1199</v>
      </c>
      <c r="G10" s="16">
        <v>1</v>
      </c>
      <c r="H10" s="16">
        <v>0</v>
      </c>
      <c r="I10" s="16">
        <v>0</v>
      </c>
      <c r="J10" s="16">
        <v>0.5</v>
      </c>
      <c r="K10" s="16">
        <v>0.5</v>
      </c>
      <c r="L10" s="72">
        <v>0</v>
      </c>
      <c r="M10" s="16"/>
      <c r="N10" s="16"/>
      <c r="O10" s="17"/>
      <c r="P10" s="13" t="str">
        <f t="shared" si="0"/>
        <v>-</v>
      </c>
      <c r="Q10" s="14">
        <f t="shared" si="1"/>
        <v>0</v>
      </c>
      <c r="R10" s="2"/>
      <c r="T10" s="19"/>
    </row>
    <row r="11" spans="1:20" s="18" customFormat="1" ht="23.25" customHeight="1" thickBot="1" x14ac:dyDescent="0.25">
      <c r="A11" s="2"/>
      <c r="B11" s="43"/>
      <c r="C11" s="53"/>
      <c r="D11" s="119"/>
      <c r="E11" s="20" t="s">
        <v>1200</v>
      </c>
      <c r="F11" s="20" t="s">
        <v>1201</v>
      </c>
      <c r="G11" s="21">
        <v>4</v>
      </c>
      <c r="H11" s="21">
        <v>1</v>
      </c>
      <c r="I11" s="21">
        <v>1</v>
      </c>
      <c r="J11" s="21">
        <v>1</v>
      </c>
      <c r="K11" s="21">
        <v>1</v>
      </c>
      <c r="L11" s="73">
        <v>4</v>
      </c>
      <c r="M11" s="21"/>
      <c r="N11" s="21"/>
      <c r="O11" s="22"/>
      <c r="P11" s="13">
        <f t="shared" si="0"/>
        <v>1</v>
      </c>
      <c r="Q11" s="14">
        <f t="shared" si="1"/>
        <v>1</v>
      </c>
      <c r="R11" s="2"/>
      <c r="T11" s="19"/>
    </row>
    <row r="12" spans="1:20" ht="63.75" customHeight="1" thickBot="1" x14ac:dyDescent="0.25">
      <c r="A12" s="2"/>
      <c r="B12" s="43"/>
      <c r="C12" s="53"/>
      <c r="D12" s="120"/>
      <c r="E12" s="20" t="s">
        <v>1202</v>
      </c>
      <c r="F12" s="20" t="s">
        <v>1203</v>
      </c>
      <c r="G12" s="16">
        <v>1</v>
      </c>
      <c r="H12" s="16">
        <v>0</v>
      </c>
      <c r="I12" s="16">
        <v>0</v>
      </c>
      <c r="J12" s="16">
        <v>1</v>
      </c>
      <c r="K12" s="16">
        <v>0</v>
      </c>
      <c r="L12" s="77">
        <v>0</v>
      </c>
      <c r="M12" s="16"/>
      <c r="N12" s="16"/>
      <c r="O12" s="23"/>
      <c r="P12" s="13" t="str">
        <f t="shared" si="0"/>
        <v>-</v>
      </c>
      <c r="Q12" s="14">
        <f t="shared" si="1"/>
        <v>0</v>
      </c>
      <c r="R12" s="2"/>
      <c r="T12" s="15"/>
    </row>
    <row r="13" spans="1:20" ht="45.75" thickBot="1" x14ac:dyDescent="0.25">
      <c r="B13" s="43"/>
      <c r="C13" s="53"/>
      <c r="D13" s="121" t="s">
        <v>1244</v>
      </c>
      <c r="E13" s="20" t="s">
        <v>1204</v>
      </c>
      <c r="F13" s="20" t="s">
        <v>1205</v>
      </c>
      <c r="G13" s="21">
        <v>1328</v>
      </c>
      <c r="H13" s="21">
        <v>328</v>
      </c>
      <c r="I13" s="21">
        <v>334</v>
      </c>
      <c r="J13" s="21">
        <v>333</v>
      </c>
      <c r="K13" s="21">
        <v>333</v>
      </c>
      <c r="L13" s="73">
        <v>196</v>
      </c>
      <c r="M13" s="21"/>
      <c r="N13" s="21"/>
      <c r="O13" s="22"/>
      <c r="P13" s="13">
        <f t="shared" si="0"/>
        <v>0.59756097560975607</v>
      </c>
      <c r="Q13" s="14">
        <f t="shared" si="1"/>
        <v>0.14759036144578314</v>
      </c>
      <c r="R13" s="2"/>
      <c r="T13" s="15"/>
    </row>
    <row r="14" spans="1:20" ht="45.75" thickBot="1" x14ac:dyDescent="0.25">
      <c r="B14" s="43"/>
      <c r="C14" s="53"/>
      <c r="D14" s="120"/>
      <c r="E14" s="20" t="s">
        <v>1206</v>
      </c>
      <c r="F14" s="20" t="s">
        <v>1207</v>
      </c>
      <c r="G14" s="21">
        <v>8</v>
      </c>
      <c r="H14" s="21">
        <v>1</v>
      </c>
      <c r="I14" s="21">
        <v>1</v>
      </c>
      <c r="J14" s="21">
        <v>1</v>
      </c>
      <c r="K14" s="21">
        <v>1</v>
      </c>
      <c r="L14" s="73">
        <v>1</v>
      </c>
      <c r="M14" s="21"/>
      <c r="N14" s="21"/>
      <c r="O14" s="22"/>
      <c r="P14" s="13">
        <f t="shared" si="0"/>
        <v>1</v>
      </c>
      <c r="Q14" s="14">
        <f t="shared" si="1"/>
        <v>0.125</v>
      </c>
      <c r="T14" s="15"/>
    </row>
    <row r="15" spans="1:20" ht="57" customHeight="1" thickBot="1" x14ac:dyDescent="0.25">
      <c r="B15" s="43"/>
      <c r="C15" s="53"/>
      <c r="D15" s="121" t="s">
        <v>1245</v>
      </c>
      <c r="E15" s="20" t="s">
        <v>1208</v>
      </c>
      <c r="F15" s="20" t="s">
        <v>1209</v>
      </c>
      <c r="G15" s="21">
        <v>1</v>
      </c>
      <c r="H15" s="21">
        <v>0.25</v>
      </c>
      <c r="I15" s="21">
        <v>0.25</v>
      </c>
      <c r="J15" s="21">
        <v>0.25</v>
      </c>
      <c r="K15" s="21">
        <v>0.25</v>
      </c>
      <c r="L15" s="73">
        <v>0</v>
      </c>
      <c r="M15" s="21"/>
      <c r="N15" s="21"/>
      <c r="O15" s="22"/>
      <c r="P15" s="13">
        <f t="shared" si="0"/>
        <v>0</v>
      </c>
      <c r="Q15" s="14">
        <f t="shared" si="1"/>
        <v>0</v>
      </c>
      <c r="T15" s="15"/>
    </row>
    <row r="16" spans="1:20" ht="45.75" thickBot="1" x14ac:dyDescent="0.25">
      <c r="B16" s="43"/>
      <c r="C16" s="53"/>
      <c r="D16" s="119"/>
      <c r="E16" s="20" t="s">
        <v>1210</v>
      </c>
      <c r="F16" s="20" t="s">
        <v>1209</v>
      </c>
      <c r="G16" s="21">
        <v>1</v>
      </c>
      <c r="H16" s="21">
        <v>0</v>
      </c>
      <c r="I16" s="21">
        <v>0</v>
      </c>
      <c r="J16" s="21">
        <v>0</v>
      </c>
      <c r="K16" s="21">
        <v>1</v>
      </c>
      <c r="L16" s="73">
        <v>0</v>
      </c>
      <c r="M16" s="21"/>
      <c r="N16" s="21"/>
      <c r="O16" s="22"/>
      <c r="P16" s="13" t="str">
        <f t="shared" si="0"/>
        <v>-</v>
      </c>
      <c r="Q16" s="14">
        <f t="shared" si="1"/>
        <v>0</v>
      </c>
      <c r="T16" s="15"/>
    </row>
    <row r="17" spans="2:20" ht="32.25" customHeight="1" thickBot="1" x14ac:dyDescent="0.25">
      <c r="B17" s="43"/>
      <c r="C17" s="53"/>
      <c r="D17" s="119"/>
      <c r="E17" s="20" t="s">
        <v>1211</v>
      </c>
      <c r="F17" s="20" t="s">
        <v>1212</v>
      </c>
      <c r="G17" s="21">
        <v>3</v>
      </c>
      <c r="H17" s="21">
        <v>0</v>
      </c>
      <c r="I17" s="21">
        <v>0</v>
      </c>
      <c r="J17" s="21">
        <v>2</v>
      </c>
      <c r="K17" s="21">
        <v>0</v>
      </c>
      <c r="L17" s="73">
        <v>0</v>
      </c>
      <c r="M17" s="21"/>
      <c r="N17" s="21"/>
      <c r="O17" s="22"/>
      <c r="P17" s="13" t="str">
        <f t="shared" si="0"/>
        <v>-</v>
      </c>
      <c r="Q17" s="14">
        <f t="shared" si="1"/>
        <v>0</v>
      </c>
      <c r="T17" s="15"/>
    </row>
    <row r="18" spans="2:20" ht="45.75" thickBot="1" x14ac:dyDescent="0.25">
      <c r="B18" s="43"/>
      <c r="C18" s="53"/>
      <c r="D18" s="119"/>
      <c r="E18" s="20" t="s">
        <v>1213</v>
      </c>
      <c r="F18" s="20" t="s">
        <v>1214</v>
      </c>
      <c r="G18" s="21">
        <v>4</v>
      </c>
      <c r="H18" s="21">
        <v>0</v>
      </c>
      <c r="I18" s="21">
        <v>2</v>
      </c>
      <c r="J18" s="21">
        <v>1</v>
      </c>
      <c r="K18" s="21">
        <v>1</v>
      </c>
      <c r="L18" s="73">
        <v>0</v>
      </c>
      <c r="M18" s="21"/>
      <c r="N18" s="21"/>
      <c r="O18" s="22"/>
      <c r="P18" s="13" t="str">
        <f t="shared" si="0"/>
        <v>-</v>
      </c>
      <c r="Q18" s="14">
        <f t="shared" si="1"/>
        <v>0</v>
      </c>
      <c r="T18" s="15"/>
    </row>
    <row r="19" spans="2:20" ht="32.25" customHeight="1" thickBot="1" x14ac:dyDescent="0.25">
      <c r="B19" s="43"/>
      <c r="C19" s="53"/>
      <c r="D19" s="119"/>
      <c r="E19" s="20" t="s">
        <v>1215</v>
      </c>
      <c r="F19" s="20" t="s">
        <v>1216</v>
      </c>
      <c r="G19" s="24">
        <v>1</v>
      </c>
      <c r="H19" s="24">
        <v>0</v>
      </c>
      <c r="I19" s="24">
        <v>0</v>
      </c>
      <c r="J19" s="24">
        <v>1</v>
      </c>
      <c r="K19" s="24">
        <v>0</v>
      </c>
      <c r="L19" s="78">
        <v>0</v>
      </c>
      <c r="M19" s="24"/>
      <c r="N19" s="25"/>
      <c r="O19" s="26"/>
      <c r="P19" s="13" t="str">
        <f t="shared" si="0"/>
        <v>-</v>
      </c>
      <c r="Q19" s="14">
        <f t="shared" si="1"/>
        <v>0</v>
      </c>
      <c r="T19" s="15"/>
    </row>
    <row r="20" spans="2:20" ht="32.25" customHeight="1" thickBot="1" x14ac:dyDescent="0.25">
      <c r="B20" s="43"/>
      <c r="C20" s="53"/>
      <c r="D20" s="119"/>
      <c r="E20" s="20" t="s">
        <v>1217</v>
      </c>
      <c r="F20" s="20" t="s">
        <v>1218</v>
      </c>
      <c r="G20" s="21">
        <v>1</v>
      </c>
      <c r="H20" s="21">
        <v>1</v>
      </c>
      <c r="I20" s="21">
        <v>0</v>
      </c>
      <c r="J20" s="21">
        <v>0</v>
      </c>
      <c r="K20" s="21">
        <v>0</v>
      </c>
      <c r="L20" s="73">
        <v>0</v>
      </c>
      <c r="M20" s="21"/>
      <c r="N20" s="21"/>
      <c r="O20" s="22"/>
      <c r="P20" s="13">
        <f t="shared" si="0"/>
        <v>0</v>
      </c>
      <c r="Q20" s="14">
        <f t="shared" si="1"/>
        <v>0</v>
      </c>
      <c r="T20" s="15"/>
    </row>
    <row r="21" spans="2:20" ht="50.25" customHeight="1" thickBot="1" x14ac:dyDescent="0.25">
      <c r="B21" s="43"/>
      <c r="C21" s="53"/>
      <c r="D21" s="120"/>
      <c r="E21" s="20" t="s">
        <v>1207</v>
      </c>
      <c r="F21" s="20" t="s">
        <v>1219</v>
      </c>
      <c r="G21" s="21">
        <v>1</v>
      </c>
      <c r="H21" s="21">
        <v>1</v>
      </c>
      <c r="I21" s="21">
        <v>0</v>
      </c>
      <c r="J21" s="21">
        <v>0</v>
      </c>
      <c r="K21" s="21">
        <v>0</v>
      </c>
      <c r="L21" s="73">
        <v>0</v>
      </c>
      <c r="M21" s="21"/>
      <c r="N21" s="21"/>
      <c r="O21" s="22"/>
      <c r="P21" s="13">
        <f t="shared" si="0"/>
        <v>0</v>
      </c>
      <c r="Q21" s="14">
        <f t="shared" si="1"/>
        <v>0</v>
      </c>
      <c r="T21" s="15"/>
    </row>
    <row r="22" spans="2:20" ht="48" customHeight="1" thickBot="1" x14ac:dyDescent="0.25">
      <c r="B22" s="43"/>
      <c r="C22" s="53"/>
      <c r="D22" s="121" t="s">
        <v>1221</v>
      </c>
      <c r="E22" s="20" t="s">
        <v>1220</v>
      </c>
      <c r="F22" s="20" t="s">
        <v>1221</v>
      </c>
      <c r="G22" s="21">
        <v>3</v>
      </c>
      <c r="H22" s="21">
        <v>0</v>
      </c>
      <c r="I22" s="21">
        <v>0.5</v>
      </c>
      <c r="J22" s="21">
        <v>0.5</v>
      </c>
      <c r="K22" s="21">
        <v>1</v>
      </c>
      <c r="L22" s="73">
        <v>0</v>
      </c>
      <c r="M22" s="21"/>
      <c r="N22" s="21"/>
      <c r="O22" s="22"/>
      <c r="P22" s="13" t="str">
        <f t="shared" si="0"/>
        <v>-</v>
      </c>
      <c r="Q22" s="14">
        <f t="shared" si="1"/>
        <v>0</v>
      </c>
      <c r="T22" s="15"/>
    </row>
    <row r="23" spans="2:20" ht="48" customHeight="1" thickBot="1" x14ac:dyDescent="0.25">
      <c r="B23" s="43"/>
      <c r="C23" s="53"/>
      <c r="D23" s="120"/>
      <c r="E23" s="20" t="s">
        <v>1222</v>
      </c>
      <c r="F23" s="20" t="s">
        <v>1223</v>
      </c>
      <c r="G23" s="21">
        <v>4</v>
      </c>
      <c r="H23" s="21">
        <v>0</v>
      </c>
      <c r="I23" s="21">
        <v>0</v>
      </c>
      <c r="J23" s="21">
        <v>2</v>
      </c>
      <c r="K23" s="21">
        <v>2</v>
      </c>
      <c r="L23" s="73">
        <v>0</v>
      </c>
      <c r="M23" s="21"/>
      <c r="N23" s="21"/>
      <c r="O23" s="22"/>
      <c r="P23" s="13" t="str">
        <f t="shared" si="0"/>
        <v>-</v>
      </c>
      <c r="Q23" s="14">
        <f t="shared" si="1"/>
        <v>0</v>
      </c>
      <c r="T23" s="15"/>
    </row>
    <row r="24" spans="2:20" ht="63.75" customHeight="1" thickBot="1" x14ac:dyDescent="0.25">
      <c r="B24" s="43"/>
      <c r="C24" s="53"/>
      <c r="D24" s="121" t="s">
        <v>1246</v>
      </c>
      <c r="E24" s="20" t="s">
        <v>1224</v>
      </c>
      <c r="F24" s="20" t="s">
        <v>1225</v>
      </c>
      <c r="G24" s="21">
        <v>4</v>
      </c>
      <c r="H24" s="21">
        <v>1</v>
      </c>
      <c r="I24" s="21">
        <v>1</v>
      </c>
      <c r="J24" s="21">
        <v>1</v>
      </c>
      <c r="K24" s="21">
        <v>1</v>
      </c>
      <c r="L24" s="73">
        <v>2</v>
      </c>
      <c r="M24" s="21"/>
      <c r="N24" s="21"/>
      <c r="O24" s="22"/>
      <c r="P24" s="13">
        <f t="shared" si="0"/>
        <v>1</v>
      </c>
      <c r="Q24" s="14">
        <f t="shared" si="1"/>
        <v>0.5</v>
      </c>
      <c r="T24" s="15"/>
    </row>
    <row r="25" spans="2:20" ht="63.75" customHeight="1" thickBot="1" x14ac:dyDescent="0.25">
      <c r="B25" s="43"/>
      <c r="C25" s="53"/>
      <c r="D25" s="120"/>
      <c r="E25" s="20" t="s">
        <v>1226</v>
      </c>
      <c r="F25" s="20" t="s">
        <v>1227</v>
      </c>
      <c r="G25" s="24">
        <v>7</v>
      </c>
      <c r="H25" s="24">
        <v>0.5</v>
      </c>
      <c r="I25" s="24">
        <v>0.5</v>
      </c>
      <c r="J25" s="24">
        <v>1</v>
      </c>
      <c r="K25" s="24">
        <v>0</v>
      </c>
      <c r="L25" s="79">
        <v>10</v>
      </c>
      <c r="M25" s="28"/>
      <c r="N25" s="21"/>
      <c r="O25" s="26"/>
      <c r="P25" s="13">
        <f t="shared" si="0"/>
        <v>1</v>
      </c>
      <c r="Q25" s="14">
        <f t="shared" si="1"/>
        <v>1</v>
      </c>
      <c r="T25" s="15"/>
    </row>
    <row r="26" spans="2:20" ht="32.25" customHeight="1" thickBot="1" x14ac:dyDescent="0.25">
      <c r="B26" s="43"/>
      <c r="C26" s="53"/>
      <c r="D26" s="121" t="s">
        <v>1247</v>
      </c>
      <c r="E26" s="20" t="s">
        <v>1228</v>
      </c>
      <c r="F26" s="20" t="s">
        <v>1229</v>
      </c>
      <c r="G26" s="16">
        <v>50</v>
      </c>
      <c r="H26" s="16">
        <v>10</v>
      </c>
      <c r="I26" s="16">
        <v>15</v>
      </c>
      <c r="J26" s="16">
        <v>15</v>
      </c>
      <c r="K26" s="16">
        <v>10</v>
      </c>
      <c r="L26" s="77">
        <v>0</v>
      </c>
      <c r="M26" s="16"/>
      <c r="N26" s="16"/>
      <c r="O26" s="23"/>
      <c r="P26" s="13">
        <f t="shared" si="0"/>
        <v>0</v>
      </c>
      <c r="Q26" s="14">
        <f t="shared" si="1"/>
        <v>0</v>
      </c>
      <c r="T26" s="15"/>
    </row>
    <row r="27" spans="2:20" ht="67.5" customHeight="1" thickBot="1" x14ac:dyDescent="0.25">
      <c r="B27" s="43"/>
      <c r="C27" s="53"/>
      <c r="D27" s="120"/>
      <c r="E27" s="20" t="s">
        <v>1230</v>
      </c>
      <c r="F27" s="20" t="s">
        <v>1231</v>
      </c>
      <c r="G27" s="21">
        <v>1</v>
      </c>
      <c r="H27" s="21">
        <v>0</v>
      </c>
      <c r="I27" s="21">
        <v>0</v>
      </c>
      <c r="J27" s="21">
        <v>0.5</v>
      </c>
      <c r="K27" s="21">
        <v>0.5</v>
      </c>
      <c r="L27" s="73">
        <v>0</v>
      </c>
      <c r="M27" s="21"/>
      <c r="N27" s="21"/>
      <c r="O27" s="22"/>
      <c r="P27" s="13" t="str">
        <f t="shared" si="0"/>
        <v>-</v>
      </c>
      <c r="Q27" s="14">
        <f t="shared" si="1"/>
        <v>0</v>
      </c>
      <c r="T27" s="15"/>
    </row>
    <row r="28" spans="2:20" ht="60.75" thickBot="1" x14ac:dyDescent="0.25">
      <c r="B28" s="43"/>
      <c r="C28" s="53"/>
      <c r="D28" s="121" t="s">
        <v>1248</v>
      </c>
      <c r="E28" s="20" t="s">
        <v>1232</v>
      </c>
      <c r="F28" s="20" t="s">
        <v>1233</v>
      </c>
      <c r="G28" s="21">
        <v>3</v>
      </c>
      <c r="H28" s="21">
        <v>1</v>
      </c>
      <c r="I28" s="21">
        <v>1</v>
      </c>
      <c r="J28" s="21">
        <v>1</v>
      </c>
      <c r="K28" s="21">
        <v>0</v>
      </c>
      <c r="L28" s="73">
        <v>1</v>
      </c>
      <c r="M28" s="21"/>
      <c r="N28" s="21"/>
      <c r="O28" s="29"/>
      <c r="P28" s="13">
        <f t="shared" si="0"/>
        <v>1</v>
      </c>
      <c r="Q28" s="14">
        <f t="shared" si="1"/>
        <v>0.33333333333333331</v>
      </c>
      <c r="T28" s="15"/>
    </row>
    <row r="29" spans="2:20" ht="45.75" thickBot="1" x14ac:dyDescent="0.25">
      <c r="B29" s="43"/>
      <c r="C29" s="53"/>
      <c r="D29" s="120"/>
      <c r="E29" s="20" t="s">
        <v>1234</v>
      </c>
      <c r="F29" s="20" t="s">
        <v>1235</v>
      </c>
      <c r="G29" s="21">
        <v>1</v>
      </c>
      <c r="H29" s="21">
        <v>0</v>
      </c>
      <c r="I29" s="21">
        <v>0</v>
      </c>
      <c r="J29" s="21">
        <v>0.5</v>
      </c>
      <c r="K29" s="21">
        <v>0.5</v>
      </c>
      <c r="L29" s="73">
        <v>0</v>
      </c>
      <c r="M29" s="21"/>
      <c r="N29" s="21"/>
      <c r="O29" s="22"/>
      <c r="P29" s="13" t="str">
        <f t="shared" si="0"/>
        <v>-</v>
      </c>
      <c r="Q29" s="14">
        <f t="shared" si="1"/>
        <v>0</v>
      </c>
      <c r="T29" s="15"/>
    </row>
    <row r="30" spans="2:20" ht="45.75" thickBot="1" x14ac:dyDescent="0.25">
      <c r="B30" s="43"/>
      <c r="C30" s="53"/>
      <c r="D30" s="121" t="s">
        <v>1249</v>
      </c>
      <c r="E30" s="20" t="s">
        <v>1236</v>
      </c>
      <c r="F30" s="20" t="s">
        <v>1237</v>
      </c>
      <c r="G30" s="21">
        <v>4</v>
      </c>
      <c r="H30" s="21">
        <v>0</v>
      </c>
      <c r="I30" s="21">
        <v>0</v>
      </c>
      <c r="J30" s="21">
        <v>1</v>
      </c>
      <c r="K30" s="21">
        <v>1</v>
      </c>
      <c r="L30" s="73">
        <v>0</v>
      </c>
      <c r="M30" s="21"/>
      <c r="N30" s="21"/>
      <c r="O30" s="22"/>
      <c r="P30" s="13" t="str">
        <f t="shared" si="0"/>
        <v>-</v>
      </c>
      <c r="Q30" s="14">
        <f t="shared" si="1"/>
        <v>0</v>
      </c>
      <c r="T30" s="15"/>
    </row>
    <row r="31" spans="2:20" ht="30.75" thickBot="1" x14ac:dyDescent="0.25">
      <c r="B31" s="43"/>
      <c r="C31" s="53"/>
      <c r="D31" s="120"/>
      <c r="E31" s="20" t="s">
        <v>1238</v>
      </c>
      <c r="F31" s="20" t="s">
        <v>1239</v>
      </c>
      <c r="G31" s="21">
        <v>8</v>
      </c>
      <c r="H31" s="21">
        <v>2</v>
      </c>
      <c r="I31" s="21">
        <v>2</v>
      </c>
      <c r="J31" s="21">
        <v>2</v>
      </c>
      <c r="K31" s="21">
        <v>2</v>
      </c>
      <c r="L31" s="73">
        <v>2</v>
      </c>
      <c r="M31" s="21"/>
      <c r="N31" s="21"/>
      <c r="O31" s="22"/>
      <c r="P31" s="13">
        <f t="shared" si="0"/>
        <v>1</v>
      </c>
      <c r="Q31" s="14">
        <f t="shared" si="1"/>
        <v>0.25</v>
      </c>
      <c r="T31" s="15"/>
    </row>
    <row r="32" spans="2:20" ht="75.75" thickBot="1" x14ac:dyDescent="0.25">
      <c r="B32" s="43"/>
      <c r="C32" s="53"/>
      <c r="D32" s="45" t="s">
        <v>1250</v>
      </c>
      <c r="E32" s="20" t="s">
        <v>1240</v>
      </c>
      <c r="F32" s="20" t="s">
        <v>1241</v>
      </c>
      <c r="G32" s="21">
        <v>1</v>
      </c>
      <c r="H32" s="21">
        <v>0.25</v>
      </c>
      <c r="I32" s="21">
        <v>0.25</v>
      </c>
      <c r="J32" s="21">
        <v>0.25</v>
      </c>
      <c r="K32" s="21">
        <v>0.25</v>
      </c>
      <c r="L32" s="73">
        <v>0</v>
      </c>
      <c r="M32" s="21"/>
      <c r="N32" s="21"/>
      <c r="O32" s="22"/>
      <c r="P32" s="13">
        <f t="shared" si="0"/>
        <v>0</v>
      </c>
      <c r="Q32" s="14">
        <f t="shared" si="1"/>
        <v>0</v>
      </c>
      <c r="T32" s="15"/>
    </row>
    <row r="33" spans="2:17" ht="69" customHeight="1" thickBot="1" x14ac:dyDescent="0.25">
      <c r="B33" s="112" t="s">
        <v>91</v>
      </c>
      <c r="C33" s="112" t="s">
        <v>92</v>
      </c>
      <c r="D33" s="114" t="s">
        <v>627</v>
      </c>
      <c r="E33" s="34" t="s">
        <v>15</v>
      </c>
      <c r="F33" s="49"/>
      <c r="G33" s="116" t="s">
        <v>16</v>
      </c>
      <c r="H33" s="64" t="s">
        <v>44</v>
      </c>
      <c r="I33" s="34" t="s">
        <v>45</v>
      </c>
      <c r="J33" s="35" t="s">
        <v>46</v>
      </c>
      <c r="K33" s="35" t="s">
        <v>40</v>
      </c>
      <c r="L33" s="74" t="s">
        <v>37</v>
      </c>
      <c r="M33" s="34" t="s">
        <v>38</v>
      </c>
      <c r="N33" s="35" t="s">
        <v>39</v>
      </c>
      <c r="O33" s="35" t="s">
        <v>40</v>
      </c>
      <c r="P33" s="36" t="s">
        <v>17</v>
      </c>
      <c r="Q33" s="37" t="s">
        <v>12</v>
      </c>
    </row>
    <row r="34" spans="2:17" ht="16.5" thickBot="1" x14ac:dyDescent="0.25">
      <c r="B34" s="113"/>
      <c r="C34" s="113"/>
      <c r="D34" s="115"/>
      <c r="E34" s="38">
        <f>COUNTA(E4:E32)</f>
        <v>29</v>
      </c>
      <c r="F34" s="50"/>
      <c r="G34" s="117"/>
      <c r="H34" s="40">
        <f t="shared" ref="H34:O34" si="2">COUNTIF(H4:H32,"&gt;0")</f>
        <v>17</v>
      </c>
      <c r="I34" s="40">
        <f t="shared" si="2"/>
        <v>16</v>
      </c>
      <c r="J34" s="40">
        <f t="shared" si="2"/>
        <v>25</v>
      </c>
      <c r="K34" s="40">
        <f t="shared" si="2"/>
        <v>22</v>
      </c>
      <c r="L34" s="75">
        <f t="shared" si="2"/>
        <v>11</v>
      </c>
      <c r="M34" s="40">
        <f t="shared" si="2"/>
        <v>0</v>
      </c>
      <c r="N34" s="40">
        <f t="shared" si="2"/>
        <v>0</v>
      </c>
      <c r="O34" s="40">
        <f t="shared" si="2"/>
        <v>0</v>
      </c>
      <c r="P34" s="41">
        <f>AVERAGE(P4:P32)</f>
        <v>0.62338593974175038</v>
      </c>
      <c r="Q34" s="41">
        <f>AVERAGE(Q4:Q32)</f>
        <v>0.19701419370635964</v>
      </c>
    </row>
    <row r="35" spans="2:17" ht="12" customHeight="1" x14ac:dyDescent="0.2"/>
    <row r="37" spans="2:17" ht="12" customHeight="1" x14ac:dyDescent="0.2"/>
    <row r="38" spans="2:17" ht="55.5" customHeight="1" x14ac:dyDescent="0.2"/>
  </sheetData>
  <autoFilter ref="B3:Q34"/>
  <mergeCells count="13">
    <mergeCell ref="D26:D27"/>
    <mergeCell ref="D28:D29"/>
    <mergeCell ref="D30:D31"/>
    <mergeCell ref="B1:Q1"/>
    <mergeCell ref="B33:B34"/>
    <mergeCell ref="C33:C34"/>
    <mergeCell ref="D33:D34"/>
    <mergeCell ref="G33:G34"/>
    <mergeCell ref="D5:D12"/>
    <mergeCell ref="D13:D14"/>
    <mergeCell ref="D15:D21"/>
    <mergeCell ref="D22:D23"/>
    <mergeCell ref="D24:D25"/>
  </mergeCells>
  <conditionalFormatting sqref="Q4:Q32">
    <cfRule type="cellIs" dxfId="55" priority="81" operator="equal">
      <formula>"-"</formula>
    </cfRule>
    <cfRule type="cellIs" dxfId="54" priority="82" operator="between">
      <formula>0.9</formula>
      <formula>1</formula>
    </cfRule>
    <cfRule type="cellIs" dxfId="53" priority="83" operator="between">
      <formula>0.7</formula>
      <formula>0.899</formula>
    </cfRule>
    <cfRule type="cellIs" dxfId="52" priority="84" operator="between">
      <formula>0</formula>
      <formula>0.699</formula>
    </cfRule>
  </conditionalFormatting>
  <conditionalFormatting sqref="Q4:Q32">
    <cfRule type="cellIs" dxfId="51" priority="77" operator="equal">
      <formula>"-"</formula>
    </cfRule>
    <cfRule type="cellIs" dxfId="50" priority="78" operator="lessThan">
      <formula>0.699</formula>
    </cfRule>
    <cfRule type="cellIs" dxfId="49" priority="79" operator="between">
      <formula>0.7</formula>
      <formula>0.8999</formula>
    </cfRule>
    <cfRule type="cellIs" dxfId="48" priority="80" operator="between">
      <formula>0.9</formula>
      <formula>1</formula>
    </cfRule>
  </conditionalFormatting>
  <conditionalFormatting sqref="Q4:Q32">
    <cfRule type="cellIs" dxfId="47" priority="73" operator="equal">
      <formula>"-"</formula>
    </cfRule>
    <cfRule type="cellIs" dxfId="46" priority="74" operator="lessThan">
      <formula>0.69999</formula>
    </cfRule>
    <cfRule type="cellIs" dxfId="45" priority="75" operator="between">
      <formula>0.7</formula>
      <formula>0.8999</formula>
    </cfRule>
    <cfRule type="cellIs" dxfId="44" priority="76" operator="between">
      <formula>0.9</formula>
      <formula>1</formula>
    </cfRule>
  </conditionalFormatting>
  <conditionalFormatting sqref="Q4:Q32">
    <cfRule type="cellIs" dxfId="43" priority="69" operator="equal">
      <formula>"-"</formula>
    </cfRule>
    <cfRule type="cellIs" dxfId="42" priority="70" operator="between">
      <formula>0.9</formula>
      <formula>1</formula>
    </cfRule>
    <cfRule type="cellIs" dxfId="41" priority="71" operator="between">
      <formula>0.7</formula>
      <formula>0.899</formula>
    </cfRule>
    <cfRule type="cellIs" dxfId="40" priority="72" operator="lessThan">
      <formula>0.699</formula>
    </cfRule>
  </conditionalFormatting>
  <conditionalFormatting sqref="Q4:Q32">
    <cfRule type="cellIs" dxfId="39" priority="65" operator="equal">
      <formula>"-"</formula>
    </cfRule>
    <cfRule type="cellIs" dxfId="38" priority="66" operator="lessThan">
      <formula>0.699</formula>
    </cfRule>
    <cfRule type="cellIs" dxfId="37" priority="67" operator="between">
      <formula>0.9</formula>
      <formula>1</formula>
    </cfRule>
    <cfRule type="cellIs" dxfId="36" priority="68" operator="between">
      <formula>0.7</formula>
      <formula>"89.99%"</formula>
    </cfRule>
  </conditionalFormatting>
  <conditionalFormatting sqref="Q4:Q32">
    <cfRule type="cellIs" dxfId="35" priority="61" operator="equal">
      <formula>"-"</formula>
    </cfRule>
    <cfRule type="cellIs" dxfId="34" priority="62" operator="lessThan">
      <formula>0.699</formula>
    </cfRule>
    <cfRule type="cellIs" dxfId="33" priority="63" operator="between">
      <formula>0.7</formula>
      <formula>0.899</formula>
    </cfRule>
    <cfRule type="cellIs" dxfId="32" priority="64" operator="between">
      <formula>0.9</formula>
      <formula>1</formula>
    </cfRule>
  </conditionalFormatting>
  <conditionalFormatting sqref="Q4:Q32">
    <cfRule type="cellIs" dxfId="31" priority="57" operator="equal">
      <formula>"-"</formula>
    </cfRule>
    <cfRule type="cellIs" dxfId="30" priority="58" operator="lessThan">
      <formula>0.699</formula>
    </cfRule>
    <cfRule type="cellIs" dxfId="29" priority="59" operator="between">
      <formula>0.7</formula>
      <formula>0.9166666</formula>
    </cfRule>
    <cfRule type="cellIs" dxfId="28" priority="60" operator="between">
      <formula>0.9167</formula>
      <formula>1</formula>
    </cfRule>
  </conditionalFormatting>
  <conditionalFormatting sqref="P4:P32">
    <cfRule type="cellIs" dxfId="27" priority="25" operator="equal">
      <formula>"-"</formula>
    </cfRule>
    <cfRule type="cellIs" dxfId="26" priority="26" operator="between">
      <formula>0.9</formula>
      <formula>1</formula>
    </cfRule>
    <cfRule type="cellIs" dxfId="25" priority="27" operator="between">
      <formula>0.7</formula>
      <formula>0.899</formula>
    </cfRule>
    <cfRule type="cellIs" dxfId="24" priority="28" operator="between">
      <formula>0</formula>
      <formula>0.699</formula>
    </cfRule>
  </conditionalFormatting>
  <conditionalFormatting sqref="P4:P32">
    <cfRule type="cellIs" dxfId="23" priority="21" operator="equal">
      <formula>"-"</formula>
    </cfRule>
    <cfRule type="cellIs" dxfId="22" priority="22" operator="lessThan">
      <formula>0.699</formula>
    </cfRule>
    <cfRule type="cellIs" dxfId="21" priority="23" operator="between">
      <formula>0.7</formula>
      <formula>0.8999</formula>
    </cfRule>
    <cfRule type="cellIs" dxfId="20" priority="24" operator="between">
      <formula>0.9</formula>
      <formula>1</formula>
    </cfRule>
  </conditionalFormatting>
  <conditionalFormatting sqref="P4:P32">
    <cfRule type="cellIs" dxfId="19" priority="17" operator="equal">
      <formula>"-"</formula>
    </cfRule>
    <cfRule type="cellIs" dxfId="18" priority="18" operator="lessThan">
      <formula>0.69999</formula>
    </cfRule>
    <cfRule type="cellIs" dxfId="17" priority="19" operator="between">
      <formula>0.7</formula>
      <formula>0.8999</formula>
    </cfRule>
    <cfRule type="cellIs" dxfId="16" priority="20" operator="between">
      <formula>0.9</formula>
      <formula>1</formula>
    </cfRule>
  </conditionalFormatting>
  <conditionalFormatting sqref="P4:P32">
    <cfRule type="cellIs" dxfId="15" priority="13" operator="equal">
      <formula>"-"</formula>
    </cfRule>
    <cfRule type="cellIs" dxfId="14" priority="14" operator="between">
      <formula>0.9</formula>
      <formula>1</formula>
    </cfRule>
    <cfRule type="cellIs" dxfId="13" priority="15" operator="between">
      <formula>0.7</formula>
      <formula>0.899</formula>
    </cfRule>
    <cfRule type="cellIs" dxfId="12" priority="16" operator="lessThan">
      <formula>0.699</formula>
    </cfRule>
  </conditionalFormatting>
  <conditionalFormatting sqref="P4:P32">
    <cfRule type="cellIs" dxfId="11" priority="9" operator="equal">
      <formula>"-"</formula>
    </cfRule>
    <cfRule type="cellIs" dxfId="10" priority="10" operator="lessThan">
      <formula>0.699</formula>
    </cfRule>
    <cfRule type="cellIs" dxfId="9" priority="11" operator="between">
      <formula>0.9</formula>
      <formula>1</formula>
    </cfRule>
    <cfRule type="cellIs" dxfId="8" priority="12" operator="between">
      <formula>0.7</formula>
      <formula>"89.99%"</formula>
    </cfRule>
  </conditionalFormatting>
  <conditionalFormatting sqref="P4:P32">
    <cfRule type="cellIs" dxfId="7" priority="5" operator="equal">
      <formula>"-"</formula>
    </cfRule>
    <cfRule type="cellIs" dxfId="6" priority="6" operator="lessThan">
      <formula>0.699</formula>
    </cfRule>
    <cfRule type="cellIs" dxfId="5" priority="7" operator="between">
      <formula>0.7</formula>
      <formula>0.899</formula>
    </cfRule>
    <cfRule type="cellIs" dxfId="4" priority="8" operator="between">
      <formula>0.9</formula>
      <formula>1</formula>
    </cfRule>
  </conditionalFormatting>
  <conditionalFormatting sqref="P4:P32">
    <cfRule type="cellIs" dxfId="3" priority="1" operator="equal">
      <formula>"-"</formula>
    </cfRule>
    <cfRule type="cellIs" dxfId="2" priority="2" operator="lessThan">
      <formula>0.699</formula>
    </cfRule>
    <cfRule type="cellIs" dxfId="1" priority="3" operator="between">
      <formula>0.7</formula>
      <formula>0.9166666</formula>
    </cfRule>
    <cfRule type="cellIs" dxfId="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7"/>
  <sheetViews>
    <sheetView view="pageBreakPreview" topLeftCell="F1" zoomScale="70" zoomScaleNormal="70" zoomScaleSheetLayoutView="70" workbookViewId="0">
      <selection activeCell="B1" sqref="B1:Q1"/>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47</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35</v>
      </c>
      <c r="E4" s="47" t="s">
        <v>19</v>
      </c>
      <c r="F4" s="47" t="s">
        <v>20</v>
      </c>
      <c r="G4" s="10">
        <v>1</v>
      </c>
      <c r="H4" s="10">
        <v>0</v>
      </c>
      <c r="I4" s="10">
        <v>1</v>
      </c>
      <c r="J4" s="10">
        <v>0</v>
      </c>
      <c r="K4" s="10">
        <v>0</v>
      </c>
      <c r="L4" s="71">
        <v>0</v>
      </c>
      <c r="M4" s="10"/>
      <c r="N4" s="11"/>
      <c r="O4" s="12"/>
      <c r="P4" s="13" t="str">
        <f t="shared" ref="P4:P11" si="0">IF(H4=0,"-",IF((L4/H4)&lt;=1,(L4/H4),1))</f>
        <v>-</v>
      </c>
      <c r="Q4" s="14">
        <f>IF(((L4+M4+N4+O4)/(G4))&lt;=1,((L4+M4+N4+O4)/(G4)),1)</f>
        <v>0</v>
      </c>
      <c r="R4" s="2"/>
      <c r="T4" s="15"/>
    </row>
    <row r="5" spans="1:20" s="18" customFormat="1" ht="45.75" thickBot="1" x14ac:dyDescent="0.25">
      <c r="A5" s="2"/>
      <c r="B5" s="43"/>
      <c r="C5" s="53"/>
      <c r="D5" s="119"/>
      <c r="E5" s="20" t="s">
        <v>21</v>
      </c>
      <c r="F5" s="20" t="s">
        <v>22</v>
      </c>
      <c r="G5" s="16">
        <v>1</v>
      </c>
      <c r="H5" s="16">
        <v>0</v>
      </c>
      <c r="I5" s="16">
        <v>1</v>
      </c>
      <c r="J5" s="16">
        <v>0</v>
      </c>
      <c r="K5" s="16">
        <v>0</v>
      </c>
      <c r="L5" s="72">
        <v>0</v>
      </c>
      <c r="M5" s="16"/>
      <c r="N5" s="16"/>
      <c r="O5" s="17"/>
      <c r="P5" s="13" t="str">
        <f t="shared" si="0"/>
        <v>-</v>
      </c>
      <c r="Q5" s="14">
        <f t="shared" ref="Q5:Q11" si="1">IF(((L5+M5+N5+O5)/(G5))&lt;=1,((L5+M5+N5+O5)/(G5)),1)</f>
        <v>0</v>
      </c>
      <c r="R5" s="2"/>
      <c r="T5" s="19"/>
    </row>
    <row r="6" spans="1:20" s="18" customFormat="1" ht="60.75" thickBot="1" x14ac:dyDescent="0.25">
      <c r="A6" s="2"/>
      <c r="B6" s="43"/>
      <c r="C6" s="53"/>
      <c r="D6" s="119"/>
      <c r="E6" s="20" t="s">
        <v>23</v>
      </c>
      <c r="F6" s="20" t="s">
        <v>24</v>
      </c>
      <c r="G6" s="16">
        <v>4</v>
      </c>
      <c r="H6" s="16">
        <v>1</v>
      </c>
      <c r="I6" s="16">
        <v>1</v>
      </c>
      <c r="J6" s="16">
        <v>1</v>
      </c>
      <c r="K6" s="16">
        <v>0</v>
      </c>
      <c r="L6" s="72">
        <v>3</v>
      </c>
      <c r="M6" s="16"/>
      <c r="N6" s="16"/>
      <c r="O6" s="17"/>
      <c r="P6" s="13">
        <f t="shared" si="0"/>
        <v>1</v>
      </c>
      <c r="Q6" s="14">
        <f t="shared" si="1"/>
        <v>0.75</v>
      </c>
      <c r="R6" s="2"/>
      <c r="T6" s="19"/>
    </row>
    <row r="7" spans="1:20" s="18" customFormat="1" ht="32.25" customHeight="1" thickBot="1" x14ac:dyDescent="0.25">
      <c r="A7" s="2"/>
      <c r="B7" s="43"/>
      <c r="C7" s="53"/>
      <c r="D7" s="119"/>
      <c r="E7" s="20" t="s">
        <v>25</v>
      </c>
      <c r="F7" s="20" t="s">
        <v>26</v>
      </c>
      <c r="G7" s="16">
        <v>2195</v>
      </c>
      <c r="H7" s="16">
        <v>150</v>
      </c>
      <c r="I7" s="16">
        <v>100</v>
      </c>
      <c r="J7" s="16">
        <v>100</v>
      </c>
      <c r="K7" s="16">
        <v>0</v>
      </c>
      <c r="L7" s="72">
        <v>254</v>
      </c>
      <c r="M7" s="16"/>
      <c r="N7" s="16"/>
      <c r="O7" s="17"/>
      <c r="P7" s="13">
        <f t="shared" si="0"/>
        <v>1</v>
      </c>
      <c r="Q7" s="14">
        <f t="shared" si="1"/>
        <v>0.11571753986332574</v>
      </c>
      <c r="R7" s="2"/>
      <c r="T7" s="19"/>
    </row>
    <row r="8" spans="1:20" s="18" customFormat="1" ht="32.25" customHeight="1" thickBot="1" x14ac:dyDescent="0.25">
      <c r="A8" s="2"/>
      <c r="B8" s="43"/>
      <c r="C8" s="53"/>
      <c r="D8" s="119"/>
      <c r="E8" s="20" t="s">
        <v>27</v>
      </c>
      <c r="F8" s="20" t="s">
        <v>28</v>
      </c>
      <c r="G8" s="16">
        <v>3770</v>
      </c>
      <c r="H8" s="16">
        <v>1360</v>
      </c>
      <c r="I8" s="16">
        <v>380</v>
      </c>
      <c r="J8" s="16">
        <v>500</v>
      </c>
      <c r="K8" s="16">
        <v>1000</v>
      </c>
      <c r="L8" s="72">
        <v>120</v>
      </c>
      <c r="M8" s="16"/>
      <c r="N8" s="16"/>
      <c r="O8" s="17"/>
      <c r="P8" s="13">
        <f t="shared" si="0"/>
        <v>8.8235294117647065E-2</v>
      </c>
      <c r="Q8" s="14">
        <f t="shared" si="1"/>
        <v>3.1830238726790451E-2</v>
      </c>
      <c r="R8" s="2"/>
      <c r="T8" s="19"/>
    </row>
    <row r="9" spans="1:20" s="18" customFormat="1" ht="60.75" thickBot="1" x14ac:dyDescent="0.25">
      <c r="A9" s="2"/>
      <c r="B9" s="43"/>
      <c r="C9" s="53"/>
      <c r="D9" s="119"/>
      <c r="E9" s="20" t="s">
        <v>29</v>
      </c>
      <c r="F9" s="20" t="s">
        <v>30</v>
      </c>
      <c r="G9" s="16">
        <v>1</v>
      </c>
      <c r="H9" s="16">
        <v>0.25</v>
      </c>
      <c r="I9" s="16">
        <v>1</v>
      </c>
      <c r="J9" s="16">
        <v>0</v>
      </c>
      <c r="K9" s="16">
        <v>0</v>
      </c>
      <c r="L9" s="72">
        <v>1</v>
      </c>
      <c r="M9" s="16"/>
      <c r="N9" s="16"/>
      <c r="O9" s="17"/>
      <c r="P9" s="13">
        <f t="shared" si="0"/>
        <v>1</v>
      </c>
      <c r="Q9" s="14">
        <f t="shared" si="1"/>
        <v>1</v>
      </c>
      <c r="R9" s="2"/>
      <c r="T9" s="19"/>
    </row>
    <row r="10" spans="1:20" s="18" customFormat="1" ht="34.5" customHeight="1" thickBot="1" x14ac:dyDescent="0.25">
      <c r="A10" s="2"/>
      <c r="B10" s="43"/>
      <c r="C10" s="53"/>
      <c r="D10" s="119"/>
      <c r="E10" s="20" t="s">
        <v>31</v>
      </c>
      <c r="F10" s="20" t="s">
        <v>32</v>
      </c>
      <c r="G10" s="16">
        <v>1</v>
      </c>
      <c r="H10" s="16">
        <v>0</v>
      </c>
      <c r="I10" s="16">
        <v>1</v>
      </c>
      <c r="J10" s="16">
        <v>0</v>
      </c>
      <c r="K10" s="16">
        <v>0</v>
      </c>
      <c r="L10" s="72">
        <v>0</v>
      </c>
      <c r="M10" s="16"/>
      <c r="N10" s="16"/>
      <c r="O10" s="17"/>
      <c r="P10" s="13" t="str">
        <f t="shared" si="0"/>
        <v>-</v>
      </c>
      <c r="Q10" s="14">
        <f t="shared" si="1"/>
        <v>0</v>
      </c>
      <c r="R10" s="2"/>
      <c r="T10" s="19"/>
    </row>
    <row r="11" spans="1:20" s="18" customFormat="1" ht="40.5" customHeight="1" thickBot="1" x14ac:dyDescent="0.25">
      <c r="A11" s="2"/>
      <c r="B11" s="43"/>
      <c r="C11" s="53"/>
      <c r="D11" s="120"/>
      <c r="E11" s="20" t="s">
        <v>33</v>
      </c>
      <c r="F11" s="20" t="s">
        <v>34</v>
      </c>
      <c r="G11" s="21">
        <v>4395</v>
      </c>
      <c r="H11" s="21">
        <v>150</v>
      </c>
      <c r="I11" s="21">
        <v>125</v>
      </c>
      <c r="J11" s="21">
        <v>125</v>
      </c>
      <c r="K11" s="21">
        <v>125</v>
      </c>
      <c r="L11" s="73">
        <v>150</v>
      </c>
      <c r="M11" s="21"/>
      <c r="N11" s="21"/>
      <c r="O11" s="22"/>
      <c r="P11" s="13">
        <f t="shared" si="0"/>
        <v>1</v>
      </c>
      <c r="Q11" s="14">
        <f t="shared" si="1"/>
        <v>3.4129692832764506E-2</v>
      </c>
      <c r="R11" s="2"/>
      <c r="T11" s="19"/>
    </row>
    <row r="12" spans="1:20" ht="69" customHeight="1" thickBot="1" x14ac:dyDescent="0.25">
      <c r="B12" s="112" t="s">
        <v>42</v>
      </c>
      <c r="C12" s="112" t="s">
        <v>43</v>
      </c>
      <c r="D12" s="114" t="s">
        <v>41</v>
      </c>
      <c r="E12" s="34" t="s">
        <v>15</v>
      </c>
      <c r="F12" s="49"/>
      <c r="G12" s="116" t="s">
        <v>16</v>
      </c>
      <c r="H12" s="39" t="s">
        <v>44</v>
      </c>
      <c r="I12" s="34" t="s">
        <v>45</v>
      </c>
      <c r="J12" s="35" t="s">
        <v>46</v>
      </c>
      <c r="K12" s="35" t="s">
        <v>40</v>
      </c>
      <c r="L12" s="74" t="s">
        <v>37</v>
      </c>
      <c r="M12" s="34" t="s">
        <v>38</v>
      </c>
      <c r="N12" s="35" t="s">
        <v>39</v>
      </c>
      <c r="O12" s="35" t="s">
        <v>40</v>
      </c>
      <c r="P12" s="36" t="s">
        <v>17</v>
      </c>
      <c r="Q12" s="37" t="s">
        <v>12</v>
      </c>
    </row>
    <row r="13" spans="1:20" ht="16.5" thickBot="1" x14ac:dyDescent="0.25">
      <c r="B13" s="113"/>
      <c r="C13" s="113"/>
      <c r="D13" s="115"/>
      <c r="E13" s="38">
        <f>COUNTA(E4:E11)</f>
        <v>8</v>
      </c>
      <c r="F13" s="50"/>
      <c r="G13" s="117"/>
      <c r="H13" s="40">
        <f t="shared" ref="H13:O13" si="2">COUNTIF(H4:H11,"&gt;0")</f>
        <v>5</v>
      </c>
      <c r="I13" s="40">
        <f t="shared" si="2"/>
        <v>8</v>
      </c>
      <c r="J13" s="40">
        <f t="shared" si="2"/>
        <v>4</v>
      </c>
      <c r="K13" s="40">
        <f t="shared" si="2"/>
        <v>2</v>
      </c>
      <c r="L13" s="75">
        <f t="shared" si="2"/>
        <v>5</v>
      </c>
      <c r="M13" s="40">
        <f t="shared" si="2"/>
        <v>0</v>
      </c>
      <c r="N13" s="40">
        <f t="shared" si="2"/>
        <v>0</v>
      </c>
      <c r="O13" s="40">
        <f t="shared" si="2"/>
        <v>0</v>
      </c>
      <c r="P13" s="41">
        <f>AVERAGE(P4:P11)</f>
        <v>0.81764705882352939</v>
      </c>
      <c r="Q13" s="41">
        <f>AVERAGE(Q4:Q11)</f>
        <v>0.2414596839278601</v>
      </c>
    </row>
    <row r="14" spans="1:20" ht="12" customHeight="1" x14ac:dyDescent="0.2"/>
    <row r="16" spans="1:20" ht="12" customHeight="1" x14ac:dyDescent="0.2"/>
    <row r="17" ht="55.5" customHeight="1" x14ac:dyDescent="0.2"/>
  </sheetData>
  <autoFilter ref="B3:Q13"/>
  <mergeCells count="6">
    <mergeCell ref="B1:Q1"/>
    <mergeCell ref="B12:B13"/>
    <mergeCell ref="D12:D13"/>
    <mergeCell ref="G12:G13"/>
    <mergeCell ref="D4:D11"/>
    <mergeCell ref="C12:C13"/>
  </mergeCells>
  <conditionalFormatting sqref="Q4:Q11">
    <cfRule type="cellIs" dxfId="867" priority="81" operator="equal">
      <formula>"-"</formula>
    </cfRule>
    <cfRule type="cellIs" dxfId="866" priority="82" operator="between">
      <formula>0.9</formula>
      <formula>1</formula>
    </cfRule>
    <cfRule type="cellIs" dxfId="865" priority="83" operator="between">
      <formula>0.7</formula>
      <formula>0.899</formula>
    </cfRule>
    <cfRule type="cellIs" dxfId="864" priority="84" operator="between">
      <formula>0</formula>
      <formula>0.699</formula>
    </cfRule>
  </conditionalFormatting>
  <conditionalFormatting sqref="Q4:Q11">
    <cfRule type="cellIs" dxfId="863" priority="77" operator="equal">
      <formula>"-"</formula>
    </cfRule>
    <cfRule type="cellIs" dxfId="862" priority="78" operator="lessThan">
      <formula>0.699</formula>
    </cfRule>
    <cfRule type="cellIs" dxfId="861" priority="79" operator="between">
      <formula>0.7</formula>
      <formula>0.8999</formula>
    </cfRule>
    <cfRule type="cellIs" dxfId="860" priority="80" operator="between">
      <formula>0.9</formula>
      <formula>1</formula>
    </cfRule>
  </conditionalFormatting>
  <conditionalFormatting sqref="Q4:Q11">
    <cfRule type="cellIs" dxfId="859" priority="73" operator="equal">
      <formula>"-"</formula>
    </cfRule>
    <cfRule type="cellIs" dxfId="858" priority="74" operator="lessThan">
      <formula>0.69999</formula>
    </cfRule>
    <cfRule type="cellIs" dxfId="857" priority="75" operator="between">
      <formula>0.7</formula>
      <formula>0.8999</formula>
    </cfRule>
    <cfRule type="cellIs" dxfId="856" priority="76" operator="between">
      <formula>0.9</formula>
      <formula>1</formula>
    </cfRule>
  </conditionalFormatting>
  <conditionalFormatting sqref="Q4:Q11">
    <cfRule type="cellIs" dxfId="855" priority="69" operator="equal">
      <formula>"-"</formula>
    </cfRule>
    <cfRule type="cellIs" dxfId="854" priority="70" operator="between">
      <formula>0.9</formula>
      <formula>1</formula>
    </cfRule>
    <cfRule type="cellIs" dxfId="853" priority="71" operator="between">
      <formula>0.7</formula>
      <formula>0.899</formula>
    </cfRule>
    <cfRule type="cellIs" dxfId="852" priority="72" operator="lessThan">
      <formula>0.699</formula>
    </cfRule>
  </conditionalFormatting>
  <conditionalFormatting sqref="Q4:Q11">
    <cfRule type="cellIs" dxfId="851" priority="65" operator="equal">
      <formula>"-"</formula>
    </cfRule>
    <cfRule type="cellIs" dxfId="850" priority="66" operator="lessThan">
      <formula>0.699</formula>
    </cfRule>
    <cfRule type="cellIs" dxfId="849" priority="67" operator="between">
      <formula>0.9</formula>
      <formula>1</formula>
    </cfRule>
    <cfRule type="cellIs" dxfId="848" priority="68" operator="between">
      <formula>0.7</formula>
      <formula>"89.99%"</formula>
    </cfRule>
  </conditionalFormatting>
  <conditionalFormatting sqref="Q4:Q11">
    <cfRule type="cellIs" dxfId="847" priority="61" operator="equal">
      <formula>"-"</formula>
    </cfRule>
    <cfRule type="cellIs" dxfId="846" priority="62" operator="lessThan">
      <formula>0.699</formula>
    </cfRule>
    <cfRule type="cellIs" dxfId="845" priority="63" operator="between">
      <formula>0.7</formula>
      <formula>0.899</formula>
    </cfRule>
    <cfRule type="cellIs" dxfId="844" priority="64" operator="between">
      <formula>0.9</formula>
      <formula>1</formula>
    </cfRule>
  </conditionalFormatting>
  <conditionalFormatting sqref="Q4:Q11">
    <cfRule type="cellIs" dxfId="843" priority="57" operator="equal">
      <formula>"-"</formula>
    </cfRule>
    <cfRule type="cellIs" dxfId="842" priority="58" operator="lessThan">
      <formula>0.699</formula>
    </cfRule>
    <cfRule type="cellIs" dxfId="841" priority="59" operator="between">
      <formula>0.7</formula>
      <formula>0.9166666</formula>
    </cfRule>
    <cfRule type="cellIs" dxfId="840" priority="60" operator="between">
      <formula>0.9167</formula>
      <formula>1</formula>
    </cfRule>
  </conditionalFormatting>
  <conditionalFormatting sqref="P4:P11">
    <cfRule type="cellIs" dxfId="839" priority="25" operator="equal">
      <formula>"-"</formula>
    </cfRule>
    <cfRule type="cellIs" dxfId="838" priority="26" operator="between">
      <formula>0.9</formula>
      <formula>1</formula>
    </cfRule>
    <cfRule type="cellIs" dxfId="837" priority="27" operator="between">
      <formula>0.7</formula>
      <formula>0.899</formula>
    </cfRule>
    <cfRule type="cellIs" dxfId="836" priority="28" operator="between">
      <formula>0</formula>
      <formula>0.699</formula>
    </cfRule>
  </conditionalFormatting>
  <conditionalFormatting sqref="P4:P11">
    <cfRule type="cellIs" dxfId="835" priority="21" operator="equal">
      <formula>"-"</formula>
    </cfRule>
    <cfRule type="cellIs" dxfId="834" priority="22" operator="lessThan">
      <formula>0.699</formula>
    </cfRule>
    <cfRule type="cellIs" dxfId="833" priority="23" operator="between">
      <formula>0.7</formula>
      <formula>0.8999</formula>
    </cfRule>
    <cfRule type="cellIs" dxfId="832" priority="24" operator="between">
      <formula>0.9</formula>
      <formula>1</formula>
    </cfRule>
  </conditionalFormatting>
  <conditionalFormatting sqref="P4:P11">
    <cfRule type="cellIs" dxfId="831" priority="17" operator="equal">
      <formula>"-"</formula>
    </cfRule>
    <cfRule type="cellIs" dxfId="830" priority="18" operator="lessThan">
      <formula>0.69999</formula>
    </cfRule>
    <cfRule type="cellIs" dxfId="829" priority="19" operator="between">
      <formula>0.7</formula>
      <formula>0.8999</formula>
    </cfRule>
    <cfRule type="cellIs" dxfId="828" priority="20" operator="between">
      <formula>0.9</formula>
      <formula>1</formula>
    </cfRule>
  </conditionalFormatting>
  <conditionalFormatting sqref="P4:P11">
    <cfRule type="cellIs" dxfId="827" priority="13" operator="equal">
      <formula>"-"</formula>
    </cfRule>
    <cfRule type="cellIs" dxfId="826" priority="14" operator="between">
      <formula>0.9</formula>
      <formula>1</formula>
    </cfRule>
    <cfRule type="cellIs" dxfId="825" priority="15" operator="between">
      <formula>0.7</formula>
      <formula>0.899</formula>
    </cfRule>
    <cfRule type="cellIs" dxfId="824" priority="16" operator="lessThan">
      <formula>0.699</formula>
    </cfRule>
  </conditionalFormatting>
  <conditionalFormatting sqref="P4:P11">
    <cfRule type="cellIs" dxfId="823" priority="9" operator="equal">
      <formula>"-"</formula>
    </cfRule>
    <cfRule type="cellIs" dxfId="822" priority="10" operator="lessThan">
      <formula>0.699</formula>
    </cfRule>
    <cfRule type="cellIs" dxfId="821" priority="11" operator="between">
      <formula>0.9</formula>
      <formula>1</formula>
    </cfRule>
    <cfRule type="cellIs" dxfId="820" priority="12" operator="between">
      <formula>0.7</formula>
      <formula>"89.99%"</formula>
    </cfRule>
  </conditionalFormatting>
  <conditionalFormatting sqref="P4:P11">
    <cfRule type="cellIs" dxfId="819" priority="5" operator="equal">
      <formula>"-"</formula>
    </cfRule>
    <cfRule type="cellIs" dxfId="818" priority="6" operator="lessThan">
      <formula>0.699</formula>
    </cfRule>
    <cfRule type="cellIs" dxfId="817" priority="7" operator="between">
      <formula>0.7</formula>
      <formula>0.899</formula>
    </cfRule>
    <cfRule type="cellIs" dxfId="816" priority="8" operator="between">
      <formula>0.9</formula>
      <formula>1</formula>
    </cfRule>
  </conditionalFormatting>
  <conditionalFormatting sqref="P4:P11">
    <cfRule type="cellIs" dxfId="815" priority="1" operator="equal">
      <formula>"-"</formula>
    </cfRule>
    <cfRule type="cellIs" dxfId="814" priority="2" operator="lessThan">
      <formula>0.699</formula>
    </cfRule>
    <cfRule type="cellIs" dxfId="813" priority="3" operator="between">
      <formula>0.7</formula>
      <formula>0.9166666</formula>
    </cfRule>
    <cfRule type="cellIs" dxfId="812"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7"/>
  <sheetViews>
    <sheetView view="pageBreakPreview" topLeftCell="E1" zoomScale="70" zoomScaleNormal="70" zoomScaleSheetLayoutView="70" workbookViewId="0">
      <selection activeCell="I28" sqref="I28"/>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48</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4"/>
      <c r="D4" s="118" t="s">
        <v>85</v>
      </c>
      <c r="E4" s="47" t="s">
        <v>49</v>
      </c>
      <c r="F4" s="47" t="s">
        <v>50</v>
      </c>
      <c r="G4" s="10">
        <v>4</v>
      </c>
      <c r="H4" s="10">
        <v>1</v>
      </c>
      <c r="I4" s="10">
        <v>1</v>
      </c>
      <c r="J4" s="10">
        <v>1</v>
      </c>
      <c r="K4" s="10">
        <v>1</v>
      </c>
      <c r="L4" s="71">
        <v>0</v>
      </c>
      <c r="M4" s="10"/>
      <c r="N4" s="11"/>
      <c r="O4" s="12"/>
      <c r="P4" s="13">
        <f t="shared" ref="P4:P21" si="0">IF(H4=0,"-",IF((L4/H4)&lt;=1,(L4/H4),1))</f>
        <v>0</v>
      </c>
      <c r="Q4" s="14">
        <f>IF(((L4+M4+N4+O4)/(G4))&lt;=1,((L4+M4+N4+O4)/(G4)),1)</f>
        <v>0</v>
      </c>
      <c r="R4" s="2"/>
      <c r="T4" s="15"/>
    </row>
    <row r="5" spans="1:20" s="18" customFormat="1" ht="32.25" customHeight="1" thickBot="1" x14ac:dyDescent="0.25">
      <c r="A5" s="2"/>
      <c r="B5" s="43"/>
      <c r="C5" s="55"/>
      <c r="D5" s="119"/>
      <c r="E5" s="20" t="s">
        <v>51</v>
      </c>
      <c r="F5" s="20" t="s">
        <v>52</v>
      </c>
      <c r="G5" s="16">
        <v>24</v>
      </c>
      <c r="H5" s="16">
        <v>1</v>
      </c>
      <c r="I5" s="16">
        <v>1</v>
      </c>
      <c r="J5" s="16">
        <v>2</v>
      </c>
      <c r="K5" s="16">
        <v>0</v>
      </c>
      <c r="L5" s="72">
        <v>7</v>
      </c>
      <c r="M5" s="16"/>
      <c r="N5" s="16"/>
      <c r="O5" s="17"/>
      <c r="P5" s="13">
        <f t="shared" si="0"/>
        <v>1</v>
      </c>
      <c r="Q5" s="14">
        <f t="shared" ref="Q5:Q21" si="1">IF(((L5+M5+N5+O5)/(G5))&lt;=1,((L5+M5+N5+O5)/(G5)),1)</f>
        <v>0.29166666666666669</v>
      </c>
      <c r="R5" s="2"/>
      <c r="T5" s="19"/>
    </row>
    <row r="6" spans="1:20" s="18" customFormat="1" ht="45.75" thickBot="1" x14ac:dyDescent="0.25">
      <c r="A6" s="2"/>
      <c r="B6" s="43"/>
      <c r="C6" s="55"/>
      <c r="D6" s="119"/>
      <c r="E6" s="20" t="s">
        <v>53</v>
      </c>
      <c r="F6" s="20" t="s">
        <v>54</v>
      </c>
      <c r="G6" s="16">
        <v>25</v>
      </c>
      <c r="H6" s="16">
        <v>6</v>
      </c>
      <c r="I6" s="16">
        <v>6</v>
      </c>
      <c r="J6" s="16">
        <v>7</v>
      </c>
      <c r="K6" s="16">
        <v>7</v>
      </c>
      <c r="L6" s="72">
        <v>0</v>
      </c>
      <c r="M6" s="16"/>
      <c r="N6" s="16"/>
      <c r="O6" s="17"/>
      <c r="P6" s="13">
        <f t="shared" si="0"/>
        <v>0</v>
      </c>
      <c r="Q6" s="14">
        <f t="shared" si="1"/>
        <v>0</v>
      </c>
      <c r="R6" s="2"/>
      <c r="T6" s="19"/>
    </row>
    <row r="7" spans="1:20" s="18" customFormat="1" ht="45.75" thickBot="1" x14ac:dyDescent="0.25">
      <c r="A7" s="2"/>
      <c r="B7" s="43"/>
      <c r="C7" s="55"/>
      <c r="D7" s="119"/>
      <c r="E7" s="20" t="s">
        <v>55</v>
      </c>
      <c r="F7" s="20" t="s">
        <v>56</v>
      </c>
      <c r="G7" s="16">
        <v>70</v>
      </c>
      <c r="H7" s="16">
        <v>16</v>
      </c>
      <c r="I7" s="16">
        <v>18</v>
      </c>
      <c r="J7" s="16">
        <v>18</v>
      </c>
      <c r="K7" s="16">
        <v>18</v>
      </c>
      <c r="L7" s="72">
        <v>41</v>
      </c>
      <c r="M7" s="16"/>
      <c r="N7" s="16"/>
      <c r="O7" s="17"/>
      <c r="P7" s="13">
        <f t="shared" si="0"/>
        <v>1</v>
      </c>
      <c r="Q7" s="14">
        <f t="shared" si="1"/>
        <v>0.58571428571428574</v>
      </c>
      <c r="R7" s="2"/>
      <c r="T7" s="19"/>
    </row>
    <row r="8" spans="1:20" s="18" customFormat="1" ht="32.25" customHeight="1" thickBot="1" x14ac:dyDescent="0.25">
      <c r="A8" s="2"/>
      <c r="B8" s="43"/>
      <c r="C8" s="55"/>
      <c r="D8" s="119"/>
      <c r="E8" s="20" t="s">
        <v>57</v>
      </c>
      <c r="F8" s="20" t="s">
        <v>58</v>
      </c>
      <c r="G8" s="16">
        <v>30</v>
      </c>
      <c r="H8" s="16">
        <v>7</v>
      </c>
      <c r="I8" s="16">
        <v>9</v>
      </c>
      <c r="J8" s="16">
        <v>7</v>
      </c>
      <c r="K8" s="16">
        <v>7</v>
      </c>
      <c r="L8" s="72">
        <v>0</v>
      </c>
      <c r="M8" s="16"/>
      <c r="N8" s="16"/>
      <c r="O8" s="17"/>
      <c r="P8" s="13">
        <f t="shared" si="0"/>
        <v>0</v>
      </c>
      <c r="Q8" s="14">
        <f t="shared" si="1"/>
        <v>0</v>
      </c>
      <c r="R8" s="2"/>
      <c r="T8" s="19"/>
    </row>
    <row r="9" spans="1:20" s="18" customFormat="1" ht="32.25" customHeight="1" thickBot="1" x14ac:dyDescent="0.25">
      <c r="A9" s="2"/>
      <c r="B9" s="43"/>
      <c r="C9" s="55"/>
      <c r="D9" s="119"/>
      <c r="E9" s="20" t="s">
        <v>59</v>
      </c>
      <c r="F9" s="20" t="s">
        <v>60</v>
      </c>
      <c r="G9" s="16">
        <v>2</v>
      </c>
      <c r="H9" s="16">
        <v>0</v>
      </c>
      <c r="I9" s="16">
        <v>1</v>
      </c>
      <c r="J9" s="16">
        <v>1</v>
      </c>
      <c r="K9" s="16">
        <v>0</v>
      </c>
      <c r="L9" s="72">
        <v>0</v>
      </c>
      <c r="M9" s="16"/>
      <c r="N9" s="16"/>
      <c r="O9" s="17"/>
      <c r="P9" s="13" t="str">
        <f t="shared" si="0"/>
        <v>-</v>
      </c>
      <c r="Q9" s="14">
        <f t="shared" si="1"/>
        <v>0</v>
      </c>
      <c r="R9" s="2"/>
      <c r="T9" s="19"/>
    </row>
    <row r="10" spans="1:20" s="18" customFormat="1" ht="60.75" thickBot="1" x14ac:dyDescent="0.25">
      <c r="A10" s="2"/>
      <c r="B10" s="43"/>
      <c r="C10" s="55"/>
      <c r="D10" s="119"/>
      <c r="E10" s="20" t="s">
        <v>61</v>
      </c>
      <c r="F10" s="20" t="s">
        <v>62</v>
      </c>
      <c r="G10" s="16">
        <v>35</v>
      </c>
      <c r="H10" s="16">
        <v>31</v>
      </c>
      <c r="I10" s="16">
        <v>33</v>
      </c>
      <c r="J10" s="16">
        <v>34</v>
      </c>
      <c r="K10" s="16">
        <v>35</v>
      </c>
      <c r="L10" s="72">
        <v>37</v>
      </c>
      <c r="M10" s="16"/>
      <c r="N10" s="16"/>
      <c r="O10" s="17"/>
      <c r="P10" s="13">
        <f t="shared" si="0"/>
        <v>1</v>
      </c>
      <c r="Q10" s="14">
        <f t="shared" si="1"/>
        <v>1</v>
      </c>
      <c r="R10" s="2"/>
      <c r="T10" s="19"/>
    </row>
    <row r="11" spans="1:20" s="18" customFormat="1" ht="23.25" customHeight="1" thickBot="1" x14ac:dyDescent="0.25">
      <c r="A11" s="2"/>
      <c r="B11" s="43"/>
      <c r="C11" s="55"/>
      <c r="D11" s="119"/>
      <c r="E11" s="20" t="s">
        <v>63</v>
      </c>
      <c r="F11" s="20" t="s">
        <v>64</v>
      </c>
      <c r="G11" s="21">
        <v>1</v>
      </c>
      <c r="H11" s="21">
        <v>0</v>
      </c>
      <c r="I11" s="21">
        <v>1</v>
      </c>
      <c r="J11" s="21">
        <v>0</v>
      </c>
      <c r="K11" s="21">
        <v>0</v>
      </c>
      <c r="L11" s="73">
        <v>0</v>
      </c>
      <c r="M11" s="21"/>
      <c r="N11" s="21"/>
      <c r="O11" s="22"/>
      <c r="P11" s="13" t="str">
        <f t="shared" si="0"/>
        <v>-</v>
      </c>
      <c r="Q11" s="14">
        <f t="shared" si="1"/>
        <v>0</v>
      </c>
      <c r="R11" s="2"/>
      <c r="T11" s="19"/>
    </row>
    <row r="12" spans="1:20" ht="45.75" thickBot="1" x14ac:dyDescent="0.25">
      <c r="A12" s="2"/>
      <c r="B12" s="43"/>
      <c r="C12" s="55"/>
      <c r="D12" s="119"/>
      <c r="E12" s="20" t="s">
        <v>65</v>
      </c>
      <c r="F12" s="20" t="s">
        <v>66</v>
      </c>
      <c r="G12" s="16">
        <v>1</v>
      </c>
      <c r="H12" s="16">
        <v>0</v>
      </c>
      <c r="I12" s="16">
        <v>1</v>
      </c>
      <c r="J12" s="16">
        <v>0</v>
      </c>
      <c r="K12" s="16">
        <v>0</v>
      </c>
      <c r="L12" s="77">
        <v>0</v>
      </c>
      <c r="M12" s="16"/>
      <c r="N12" s="16"/>
      <c r="O12" s="23"/>
      <c r="P12" s="13" t="str">
        <f t="shared" si="0"/>
        <v>-</v>
      </c>
      <c r="Q12" s="14">
        <f t="shared" si="1"/>
        <v>0</v>
      </c>
      <c r="R12" s="2"/>
      <c r="T12" s="15"/>
    </row>
    <row r="13" spans="1:20" ht="60.75" thickBot="1" x14ac:dyDescent="0.25">
      <c r="B13" s="43"/>
      <c r="C13" s="56"/>
      <c r="D13" s="120"/>
      <c r="E13" s="20" t="s">
        <v>67</v>
      </c>
      <c r="F13" s="20" t="s">
        <v>68</v>
      </c>
      <c r="G13" s="21">
        <v>15</v>
      </c>
      <c r="H13" s="21">
        <v>7</v>
      </c>
      <c r="I13" s="21">
        <v>12</v>
      </c>
      <c r="J13" s="21">
        <v>10</v>
      </c>
      <c r="K13" s="21">
        <v>0</v>
      </c>
      <c r="L13" s="73">
        <v>0</v>
      </c>
      <c r="M13" s="21"/>
      <c r="N13" s="21"/>
      <c r="O13" s="22"/>
      <c r="P13" s="13">
        <f t="shared" si="0"/>
        <v>0</v>
      </c>
      <c r="Q13" s="14">
        <f t="shared" si="1"/>
        <v>0</v>
      </c>
      <c r="R13" s="2"/>
      <c r="T13" s="15"/>
    </row>
    <row r="14" spans="1:20" ht="75.75" thickBot="1" x14ac:dyDescent="0.25">
      <c r="B14" s="43"/>
      <c r="C14" s="53"/>
      <c r="D14" s="46" t="s">
        <v>86</v>
      </c>
      <c r="E14" s="20" t="s">
        <v>69</v>
      </c>
      <c r="F14" s="20" t="s">
        <v>70</v>
      </c>
      <c r="G14" s="21">
        <v>4</v>
      </c>
      <c r="H14" s="21">
        <v>1</v>
      </c>
      <c r="I14" s="21">
        <v>2</v>
      </c>
      <c r="J14" s="21">
        <v>1</v>
      </c>
      <c r="K14" s="21">
        <v>1</v>
      </c>
      <c r="L14" s="73">
        <v>0</v>
      </c>
      <c r="M14" s="21"/>
      <c r="N14" s="21"/>
      <c r="O14" s="22"/>
      <c r="P14" s="13">
        <f t="shared" si="0"/>
        <v>0</v>
      </c>
      <c r="Q14" s="14">
        <f t="shared" si="1"/>
        <v>0</v>
      </c>
      <c r="T14" s="15"/>
    </row>
    <row r="15" spans="1:20" ht="57" customHeight="1" thickBot="1" x14ac:dyDescent="0.25">
      <c r="B15" s="43"/>
      <c r="C15" s="53"/>
      <c r="D15" s="46" t="s">
        <v>87</v>
      </c>
      <c r="E15" s="20" t="s">
        <v>71</v>
      </c>
      <c r="F15" s="20" t="s">
        <v>72</v>
      </c>
      <c r="G15" s="21">
        <v>4</v>
      </c>
      <c r="H15" s="21">
        <v>0</v>
      </c>
      <c r="I15" s="21">
        <v>2</v>
      </c>
      <c r="J15" s="21">
        <v>1</v>
      </c>
      <c r="K15" s="21">
        <v>0</v>
      </c>
      <c r="L15" s="73">
        <v>0</v>
      </c>
      <c r="M15" s="21"/>
      <c r="N15" s="21"/>
      <c r="O15" s="22"/>
      <c r="P15" s="13" t="str">
        <f t="shared" si="0"/>
        <v>-</v>
      </c>
      <c r="Q15" s="14">
        <f t="shared" si="1"/>
        <v>0</v>
      </c>
      <c r="T15" s="15"/>
    </row>
    <row r="16" spans="1:20" ht="45.75" thickBot="1" x14ac:dyDescent="0.25">
      <c r="B16" s="43"/>
      <c r="C16" s="57"/>
      <c r="D16" s="121" t="s">
        <v>88</v>
      </c>
      <c r="E16" s="20" t="s">
        <v>73</v>
      </c>
      <c r="F16" s="20" t="s">
        <v>74</v>
      </c>
      <c r="G16" s="21">
        <v>63</v>
      </c>
      <c r="H16" s="21">
        <v>15</v>
      </c>
      <c r="I16" s="21">
        <v>17</v>
      </c>
      <c r="J16" s="21">
        <v>16</v>
      </c>
      <c r="K16" s="21">
        <v>15</v>
      </c>
      <c r="L16" s="73">
        <v>19</v>
      </c>
      <c r="M16" s="21"/>
      <c r="N16" s="21"/>
      <c r="O16" s="22"/>
      <c r="P16" s="13">
        <f t="shared" si="0"/>
        <v>1</v>
      </c>
      <c r="Q16" s="14">
        <f t="shared" si="1"/>
        <v>0.30158730158730157</v>
      </c>
      <c r="T16" s="15"/>
    </row>
    <row r="17" spans="2:20" ht="32.25" customHeight="1" thickBot="1" x14ac:dyDescent="0.25">
      <c r="B17" s="43"/>
      <c r="C17" s="55"/>
      <c r="D17" s="119"/>
      <c r="E17" s="20" t="s">
        <v>75</v>
      </c>
      <c r="F17" s="20" t="s">
        <v>76</v>
      </c>
      <c r="G17" s="21">
        <v>1</v>
      </c>
      <c r="H17" s="21">
        <v>0</v>
      </c>
      <c r="I17" s="21">
        <v>0</v>
      </c>
      <c r="J17" s="21">
        <v>0</v>
      </c>
      <c r="K17" s="21">
        <v>1</v>
      </c>
      <c r="L17" s="73">
        <v>0</v>
      </c>
      <c r="M17" s="21"/>
      <c r="N17" s="21"/>
      <c r="O17" s="22"/>
      <c r="P17" s="13" t="str">
        <f t="shared" si="0"/>
        <v>-</v>
      </c>
      <c r="Q17" s="14">
        <f t="shared" si="1"/>
        <v>0</v>
      </c>
      <c r="T17" s="15"/>
    </row>
    <row r="18" spans="2:20" ht="32.25" customHeight="1" thickBot="1" x14ac:dyDescent="0.25">
      <c r="B18" s="43"/>
      <c r="C18" s="56"/>
      <c r="D18" s="120"/>
      <c r="E18" s="20" t="s">
        <v>77</v>
      </c>
      <c r="F18" s="20" t="s">
        <v>78</v>
      </c>
      <c r="G18" s="21">
        <v>1</v>
      </c>
      <c r="H18" s="21">
        <v>0</v>
      </c>
      <c r="I18" s="21">
        <v>0</v>
      </c>
      <c r="J18" s="21">
        <v>0</v>
      </c>
      <c r="K18" s="21">
        <v>1</v>
      </c>
      <c r="L18" s="73">
        <v>0</v>
      </c>
      <c r="M18" s="21"/>
      <c r="N18" s="21"/>
      <c r="O18" s="22"/>
      <c r="P18" s="13" t="str">
        <f t="shared" si="0"/>
        <v>-</v>
      </c>
      <c r="Q18" s="14">
        <f t="shared" si="1"/>
        <v>0</v>
      </c>
      <c r="T18" s="15"/>
    </row>
    <row r="19" spans="2:20" ht="32.25" customHeight="1" thickBot="1" x14ac:dyDescent="0.25">
      <c r="B19" s="43"/>
      <c r="C19" s="57"/>
      <c r="D19" s="121" t="s">
        <v>89</v>
      </c>
      <c r="E19" s="20" t="s">
        <v>79</v>
      </c>
      <c r="F19" s="20" t="s">
        <v>80</v>
      </c>
      <c r="G19" s="24">
        <v>1</v>
      </c>
      <c r="H19" s="24">
        <v>0.25</v>
      </c>
      <c r="I19" s="24">
        <v>0.25</v>
      </c>
      <c r="J19" s="24">
        <v>0.25</v>
      </c>
      <c r="K19" s="24">
        <v>0.25</v>
      </c>
      <c r="L19" s="78">
        <v>0.125</v>
      </c>
      <c r="M19" s="24"/>
      <c r="N19" s="25"/>
      <c r="O19" s="26"/>
      <c r="P19" s="13">
        <f t="shared" si="0"/>
        <v>0.5</v>
      </c>
      <c r="Q19" s="14">
        <f t="shared" si="1"/>
        <v>0.125</v>
      </c>
      <c r="T19" s="15"/>
    </row>
    <row r="20" spans="2:20" ht="45.75" thickBot="1" x14ac:dyDescent="0.25">
      <c r="B20" s="43"/>
      <c r="C20" s="56"/>
      <c r="D20" s="120"/>
      <c r="E20" s="20" t="s">
        <v>81</v>
      </c>
      <c r="F20" s="20" t="s">
        <v>82</v>
      </c>
      <c r="G20" s="21">
        <v>1</v>
      </c>
      <c r="H20" s="21">
        <v>0.25</v>
      </c>
      <c r="I20" s="21">
        <v>0.25</v>
      </c>
      <c r="J20" s="21">
        <v>0.25</v>
      </c>
      <c r="K20" s="21">
        <v>0.25</v>
      </c>
      <c r="L20" s="73">
        <v>0</v>
      </c>
      <c r="M20" s="21"/>
      <c r="N20" s="21"/>
      <c r="O20" s="22"/>
      <c r="P20" s="13">
        <f t="shared" si="0"/>
        <v>0</v>
      </c>
      <c r="Q20" s="14">
        <f t="shared" si="1"/>
        <v>0</v>
      </c>
      <c r="T20" s="15"/>
    </row>
    <row r="21" spans="2:20" ht="50.25" customHeight="1" thickBot="1" x14ac:dyDescent="0.25">
      <c r="B21" s="43"/>
      <c r="C21" s="53"/>
      <c r="D21" s="46" t="s">
        <v>90</v>
      </c>
      <c r="E21" s="20" t="s">
        <v>83</v>
      </c>
      <c r="F21" s="20" t="s">
        <v>84</v>
      </c>
      <c r="G21" s="21">
        <v>220</v>
      </c>
      <c r="H21" s="21">
        <v>7</v>
      </c>
      <c r="I21" s="21">
        <v>7</v>
      </c>
      <c r="J21" s="21">
        <v>7</v>
      </c>
      <c r="K21" s="21">
        <v>6</v>
      </c>
      <c r="L21" s="73">
        <v>24</v>
      </c>
      <c r="M21" s="21"/>
      <c r="N21" s="21"/>
      <c r="O21" s="22"/>
      <c r="P21" s="13">
        <f t="shared" si="0"/>
        <v>1</v>
      </c>
      <c r="Q21" s="14">
        <f t="shared" si="1"/>
        <v>0.10909090909090909</v>
      </c>
      <c r="T21" s="15"/>
    </row>
    <row r="22" spans="2:20" ht="69" customHeight="1" thickBot="1" x14ac:dyDescent="0.25">
      <c r="B22" s="112" t="s">
        <v>91</v>
      </c>
      <c r="C22" s="112" t="s">
        <v>92</v>
      </c>
      <c r="D22" s="114" t="s">
        <v>14</v>
      </c>
      <c r="E22" s="34" t="s">
        <v>15</v>
      </c>
      <c r="F22" s="49"/>
      <c r="G22" s="116" t="s">
        <v>16</v>
      </c>
      <c r="H22" s="39" t="s">
        <v>44</v>
      </c>
      <c r="I22" s="34" t="s">
        <v>45</v>
      </c>
      <c r="J22" s="35" t="s">
        <v>46</v>
      </c>
      <c r="K22" s="35" t="s">
        <v>40</v>
      </c>
      <c r="L22" s="74" t="s">
        <v>37</v>
      </c>
      <c r="M22" s="34" t="s">
        <v>38</v>
      </c>
      <c r="N22" s="35" t="s">
        <v>39</v>
      </c>
      <c r="O22" s="35" t="s">
        <v>40</v>
      </c>
      <c r="P22" s="36" t="s">
        <v>17</v>
      </c>
      <c r="Q22" s="37" t="s">
        <v>12</v>
      </c>
    </row>
    <row r="23" spans="2:20" ht="16.5" thickBot="1" x14ac:dyDescent="0.25">
      <c r="B23" s="113"/>
      <c r="C23" s="113"/>
      <c r="D23" s="115"/>
      <c r="E23" s="38">
        <f>COUNTA(E4:E21)</f>
        <v>18</v>
      </c>
      <c r="F23" s="50"/>
      <c r="G23" s="117"/>
      <c r="H23" s="40">
        <f t="shared" ref="H23:O23" si="2">COUNTIF(H4:H21,"&gt;0")</f>
        <v>12</v>
      </c>
      <c r="I23" s="40">
        <f t="shared" si="2"/>
        <v>16</v>
      </c>
      <c r="J23" s="40">
        <f t="shared" si="2"/>
        <v>14</v>
      </c>
      <c r="K23" s="40">
        <f t="shared" si="2"/>
        <v>12</v>
      </c>
      <c r="L23" s="75">
        <f t="shared" si="2"/>
        <v>6</v>
      </c>
      <c r="M23" s="40">
        <f t="shared" si="2"/>
        <v>0</v>
      </c>
      <c r="N23" s="40">
        <f t="shared" si="2"/>
        <v>0</v>
      </c>
      <c r="O23" s="40">
        <f t="shared" si="2"/>
        <v>0</v>
      </c>
      <c r="P23" s="41">
        <f>AVERAGE(P4:P21)</f>
        <v>0.45833333333333331</v>
      </c>
      <c r="Q23" s="41">
        <f>AVERAGE(Q4:Q21)</f>
        <v>0.13405884239217569</v>
      </c>
    </row>
    <row r="24" spans="2:20" ht="12" customHeight="1" x14ac:dyDescent="0.2"/>
    <row r="26" spans="2:20" ht="12" customHeight="1" x14ac:dyDescent="0.2"/>
    <row r="27" spans="2:20" ht="55.5" customHeight="1" x14ac:dyDescent="0.2"/>
  </sheetData>
  <autoFilter ref="B3:Q23"/>
  <mergeCells count="8">
    <mergeCell ref="B1:Q1"/>
    <mergeCell ref="B22:B23"/>
    <mergeCell ref="D22:D23"/>
    <mergeCell ref="G22:G23"/>
    <mergeCell ref="D4:D13"/>
    <mergeCell ref="D16:D18"/>
    <mergeCell ref="D19:D20"/>
    <mergeCell ref="C22:C23"/>
  </mergeCells>
  <conditionalFormatting sqref="Q4:Q21">
    <cfRule type="cellIs" dxfId="811" priority="109" operator="equal">
      <formula>"-"</formula>
    </cfRule>
    <cfRule type="cellIs" dxfId="810" priority="110" operator="between">
      <formula>0.9</formula>
      <formula>1</formula>
    </cfRule>
    <cfRule type="cellIs" dxfId="809" priority="111" operator="between">
      <formula>0.7</formula>
      <formula>0.899</formula>
    </cfRule>
    <cfRule type="cellIs" dxfId="808" priority="112" operator="between">
      <formula>0</formula>
      <formula>0.699</formula>
    </cfRule>
  </conditionalFormatting>
  <conditionalFormatting sqref="Q4:Q21">
    <cfRule type="cellIs" dxfId="807" priority="105" operator="equal">
      <formula>"-"</formula>
    </cfRule>
    <cfRule type="cellIs" dxfId="806" priority="106" operator="lessThan">
      <formula>0.699</formula>
    </cfRule>
    <cfRule type="cellIs" dxfId="805" priority="107" operator="between">
      <formula>0.7</formula>
      <formula>0.8999</formula>
    </cfRule>
    <cfRule type="cellIs" dxfId="804" priority="108" operator="between">
      <formula>0.9</formula>
      <formula>1</formula>
    </cfRule>
  </conditionalFormatting>
  <conditionalFormatting sqref="Q4:Q21">
    <cfRule type="cellIs" dxfId="803" priority="101" operator="equal">
      <formula>"-"</formula>
    </cfRule>
    <cfRule type="cellIs" dxfId="802" priority="102" operator="lessThan">
      <formula>0.69999</formula>
    </cfRule>
    <cfRule type="cellIs" dxfId="801" priority="103" operator="between">
      <formula>0.7</formula>
      <formula>0.8999</formula>
    </cfRule>
    <cfRule type="cellIs" dxfId="800" priority="104" operator="between">
      <formula>0.9</formula>
      <formula>1</formula>
    </cfRule>
  </conditionalFormatting>
  <conditionalFormatting sqref="Q4:Q21">
    <cfRule type="cellIs" dxfId="799" priority="97" operator="equal">
      <formula>"-"</formula>
    </cfRule>
    <cfRule type="cellIs" dxfId="798" priority="98" operator="between">
      <formula>0.9</formula>
      <formula>1</formula>
    </cfRule>
    <cfRule type="cellIs" dxfId="797" priority="99" operator="between">
      <formula>0.7</formula>
      <formula>0.899</formula>
    </cfRule>
    <cfRule type="cellIs" dxfId="796" priority="100" operator="lessThan">
      <formula>0.699</formula>
    </cfRule>
  </conditionalFormatting>
  <conditionalFormatting sqref="Q4:Q21">
    <cfRule type="cellIs" dxfId="795" priority="93" operator="equal">
      <formula>"-"</formula>
    </cfRule>
    <cfRule type="cellIs" dxfId="794" priority="94" operator="lessThan">
      <formula>0.699</formula>
    </cfRule>
    <cfRule type="cellIs" dxfId="793" priority="95" operator="between">
      <formula>0.9</formula>
      <formula>1</formula>
    </cfRule>
    <cfRule type="cellIs" dxfId="792" priority="96" operator="between">
      <formula>0.7</formula>
      <formula>"89.99%"</formula>
    </cfRule>
  </conditionalFormatting>
  <conditionalFormatting sqref="Q4:Q21">
    <cfRule type="cellIs" dxfId="791" priority="89" operator="equal">
      <formula>"-"</formula>
    </cfRule>
    <cfRule type="cellIs" dxfId="790" priority="90" operator="lessThan">
      <formula>0.699</formula>
    </cfRule>
    <cfRule type="cellIs" dxfId="789" priority="91" operator="between">
      <formula>0.7</formula>
      <formula>0.899</formula>
    </cfRule>
    <cfRule type="cellIs" dxfId="788" priority="92" operator="between">
      <formula>0.9</formula>
      <formula>1</formula>
    </cfRule>
  </conditionalFormatting>
  <conditionalFormatting sqref="Q4:Q21">
    <cfRule type="cellIs" dxfId="787" priority="85" operator="equal">
      <formula>"-"</formula>
    </cfRule>
    <cfRule type="cellIs" dxfId="786" priority="86" operator="lessThan">
      <formula>0.699</formula>
    </cfRule>
    <cfRule type="cellIs" dxfId="785" priority="87" operator="between">
      <formula>0.7</formula>
      <formula>0.9166666</formula>
    </cfRule>
    <cfRule type="cellIs" dxfId="784" priority="88" operator="between">
      <formula>0.9167</formula>
      <formula>1</formula>
    </cfRule>
  </conditionalFormatting>
  <conditionalFormatting sqref="P4:P21">
    <cfRule type="cellIs" dxfId="783" priority="25" operator="equal">
      <formula>"-"</formula>
    </cfRule>
    <cfRule type="cellIs" dxfId="782" priority="26" operator="between">
      <formula>0.9</formula>
      <formula>1</formula>
    </cfRule>
    <cfRule type="cellIs" dxfId="781" priority="27" operator="between">
      <formula>0.7</formula>
      <formula>0.899</formula>
    </cfRule>
    <cfRule type="cellIs" dxfId="780" priority="28" operator="between">
      <formula>0</formula>
      <formula>0.699</formula>
    </cfRule>
  </conditionalFormatting>
  <conditionalFormatting sqref="P4:P21">
    <cfRule type="cellIs" dxfId="779" priority="21" operator="equal">
      <formula>"-"</formula>
    </cfRule>
    <cfRule type="cellIs" dxfId="778" priority="22" operator="lessThan">
      <formula>0.699</formula>
    </cfRule>
    <cfRule type="cellIs" dxfId="777" priority="23" operator="between">
      <formula>0.7</formula>
      <formula>0.8999</formula>
    </cfRule>
    <cfRule type="cellIs" dxfId="776" priority="24" operator="between">
      <formula>0.9</formula>
      <formula>1</formula>
    </cfRule>
  </conditionalFormatting>
  <conditionalFormatting sqref="P4:P21">
    <cfRule type="cellIs" dxfId="775" priority="17" operator="equal">
      <formula>"-"</formula>
    </cfRule>
    <cfRule type="cellIs" dxfId="774" priority="18" operator="lessThan">
      <formula>0.69999</formula>
    </cfRule>
    <cfRule type="cellIs" dxfId="773" priority="19" operator="between">
      <formula>0.7</formula>
      <formula>0.8999</formula>
    </cfRule>
    <cfRule type="cellIs" dxfId="772" priority="20" operator="between">
      <formula>0.9</formula>
      <formula>1</formula>
    </cfRule>
  </conditionalFormatting>
  <conditionalFormatting sqref="P4:P21">
    <cfRule type="cellIs" dxfId="771" priority="13" operator="equal">
      <formula>"-"</formula>
    </cfRule>
    <cfRule type="cellIs" dxfId="770" priority="14" operator="between">
      <formula>0.9</formula>
      <formula>1</formula>
    </cfRule>
    <cfRule type="cellIs" dxfId="769" priority="15" operator="between">
      <formula>0.7</formula>
      <formula>0.899</formula>
    </cfRule>
    <cfRule type="cellIs" dxfId="768" priority="16" operator="lessThan">
      <formula>0.699</formula>
    </cfRule>
  </conditionalFormatting>
  <conditionalFormatting sqref="P4:P21">
    <cfRule type="cellIs" dxfId="767" priority="9" operator="equal">
      <formula>"-"</formula>
    </cfRule>
    <cfRule type="cellIs" dxfId="766" priority="10" operator="lessThan">
      <formula>0.699</formula>
    </cfRule>
    <cfRule type="cellIs" dxfId="765" priority="11" operator="between">
      <formula>0.9</formula>
      <formula>1</formula>
    </cfRule>
    <cfRule type="cellIs" dxfId="764" priority="12" operator="between">
      <formula>0.7</formula>
      <formula>"89.99%"</formula>
    </cfRule>
  </conditionalFormatting>
  <conditionalFormatting sqref="P4:P21">
    <cfRule type="cellIs" dxfId="763" priority="5" operator="equal">
      <formula>"-"</formula>
    </cfRule>
    <cfRule type="cellIs" dxfId="762" priority="6" operator="lessThan">
      <formula>0.699</formula>
    </cfRule>
    <cfRule type="cellIs" dxfId="761" priority="7" operator="between">
      <formula>0.7</formula>
      <formula>0.899</formula>
    </cfRule>
    <cfRule type="cellIs" dxfId="760" priority="8" operator="between">
      <formula>0.9</formula>
      <formula>1</formula>
    </cfRule>
  </conditionalFormatting>
  <conditionalFormatting sqref="P4:P21">
    <cfRule type="cellIs" dxfId="759" priority="1" operator="equal">
      <formula>"-"</formula>
    </cfRule>
    <cfRule type="cellIs" dxfId="758" priority="2" operator="lessThan">
      <formula>0.699</formula>
    </cfRule>
    <cfRule type="cellIs" dxfId="757" priority="3" operator="between">
      <formula>0.7</formula>
      <formula>0.9166666</formula>
    </cfRule>
    <cfRule type="cellIs" dxfId="756"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4"/>
  <sheetViews>
    <sheetView view="pageBreakPreview" topLeftCell="F1" zoomScale="63" zoomScaleNormal="70" zoomScaleSheetLayoutView="63" workbookViewId="0">
      <pane ySplit="3" topLeftCell="A25" activePane="bottomLeft" state="frozen"/>
      <selection pane="bottomLeft" activeCell="H26" sqref="H26"/>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94</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165</v>
      </c>
      <c r="E4" s="47" t="s">
        <v>95</v>
      </c>
      <c r="F4" s="47" t="s">
        <v>96</v>
      </c>
      <c r="G4" s="10">
        <v>1</v>
      </c>
      <c r="H4" s="10">
        <v>0</v>
      </c>
      <c r="I4" s="10">
        <v>1</v>
      </c>
      <c r="J4" s="10">
        <v>0</v>
      </c>
      <c r="K4" s="10">
        <v>0</v>
      </c>
      <c r="L4" s="71">
        <v>0</v>
      </c>
      <c r="M4" s="10"/>
      <c r="N4" s="11"/>
      <c r="O4" s="12"/>
      <c r="P4" s="13" t="str">
        <f t="shared" ref="P4:P38" si="0">IF(H4=0,"-",IF((L4/H4)&lt;=1,(L4/H4),1))</f>
        <v>-</v>
      </c>
      <c r="Q4" s="14">
        <f>IF(((L4+M4+N4+O4)/(G4))&lt;=1,((L4+M4+N4+O4)/(G4)),1)</f>
        <v>0</v>
      </c>
      <c r="R4" s="2"/>
      <c r="T4" s="15"/>
    </row>
    <row r="5" spans="1:20" s="18" customFormat="1" ht="48" customHeight="1" thickBot="1" x14ac:dyDescent="0.25">
      <c r="A5" s="2"/>
      <c r="B5" s="43"/>
      <c r="C5" s="53"/>
      <c r="D5" s="119"/>
      <c r="E5" s="20" t="s">
        <v>97</v>
      </c>
      <c r="F5" s="20" t="s">
        <v>98</v>
      </c>
      <c r="G5" s="16">
        <v>1</v>
      </c>
      <c r="H5" s="16">
        <v>0</v>
      </c>
      <c r="I5" s="16">
        <v>1</v>
      </c>
      <c r="J5" s="16">
        <v>0</v>
      </c>
      <c r="K5" s="16">
        <v>0</v>
      </c>
      <c r="L5" s="72">
        <v>0</v>
      </c>
      <c r="M5" s="16"/>
      <c r="N5" s="16"/>
      <c r="O5" s="17"/>
      <c r="P5" s="13" t="str">
        <f t="shared" si="0"/>
        <v>-</v>
      </c>
      <c r="Q5" s="14">
        <f t="shared" ref="Q5:Q38" si="1">IF(((L5+M5+N5+O5)/(G5))&lt;=1,((L5+M5+N5+O5)/(G5)),1)</f>
        <v>0</v>
      </c>
      <c r="R5" s="2"/>
      <c r="T5" s="19"/>
    </row>
    <row r="6" spans="1:20" s="18" customFormat="1" ht="48" customHeight="1" thickBot="1" x14ac:dyDescent="0.25">
      <c r="A6" s="2"/>
      <c r="B6" s="43"/>
      <c r="C6" s="53"/>
      <c r="D6" s="119"/>
      <c r="E6" s="20" t="s">
        <v>99</v>
      </c>
      <c r="F6" s="20" t="s">
        <v>100</v>
      </c>
      <c r="G6" s="16">
        <v>1</v>
      </c>
      <c r="H6" s="16">
        <v>0</v>
      </c>
      <c r="I6" s="16">
        <v>1</v>
      </c>
      <c r="J6" s="16">
        <v>0</v>
      </c>
      <c r="K6" s="16">
        <v>0</v>
      </c>
      <c r="L6" s="72">
        <v>0</v>
      </c>
      <c r="M6" s="16"/>
      <c r="N6" s="16"/>
      <c r="O6" s="17"/>
      <c r="P6" s="13" t="str">
        <f t="shared" si="0"/>
        <v>-</v>
      </c>
      <c r="Q6" s="14">
        <f t="shared" si="1"/>
        <v>0</v>
      </c>
      <c r="R6" s="2"/>
      <c r="T6" s="19"/>
    </row>
    <row r="7" spans="1:20" s="18" customFormat="1" ht="48" customHeight="1" thickBot="1" x14ac:dyDescent="0.25">
      <c r="A7" s="2"/>
      <c r="B7" s="43"/>
      <c r="C7" s="53"/>
      <c r="D7" s="119"/>
      <c r="E7" s="20" t="s">
        <v>101</v>
      </c>
      <c r="F7" s="20" t="s">
        <v>102</v>
      </c>
      <c r="G7" s="16">
        <v>20</v>
      </c>
      <c r="H7" s="16">
        <v>10</v>
      </c>
      <c r="I7" s="16">
        <v>10</v>
      </c>
      <c r="J7" s="16">
        <v>0</v>
      </c>
      <c r="K7" s="16">
        <v>0</v>
      </c>
      <c r="L7" s="72">
        <v>10</v>
      </c>
      <c r="M7" s="16"/>
      <c r="N7" s="16"/>
      <c r="O7" s="17"/>
      <c r="P7" s="13">
        <f t="shared" si="0"/>
        <v>1</v>
      </c>
      <c r="Q7" s="14">
        <f t="shared" si="1"/>
        <v>0.5</v>
      </c>
      <c r="R7" s="2"/>
      <c r="T7" s="19"/>
    </row>
    <row r="8" spans="1:20" s="18" customFormat="1" ht="48" customHeight="1" thickBot="1" x14ac:dyDescent="0.25">
      <c r="A8" s="2"/>
      <c r="B8" s="43"/>
      <c r="C8" s="53"/>
      <c r="D8" s="119"/>
      <c r="E8" s="20" t="s">
        <v>103</v>
      </c>
      <c r="F8" s="20" t="s">
        <v>104</v>
      </c>
      <c r="G8" s="16">
        <v>20</v>
      </c>
      <c r="H8" s="16">
        <v>10</v>
      </c>
      <c r="I8" s="16">
        <v>10</v>
      </c>
      <c r="J8" s="16">
        <v>0</v>
      </c>
      <c r="K8" s="16">
        <v>0</v>
      </c>
      <c r="L8" s="72">
        <v>10</v>
      </c>
      <c r="M8" s="16"/>
      <c r="N8" s="16"/>
      <c r="O8" s="17"/>
      <c r="P8" s="13">
        <f t="shared" si="0"/>
        <v>1</v>
      </c>
      <c r="Q8" s="14">
        <f t="shared" si="1"/>
        <v>0.5</v>
      </c>
      <c r="R8" s="2"/>
      <c r="T8" s="19"/>
    </row>
    <row r="9" spans="1:20" s="18" customFormat="1" ht="60.75" thickBot="1" x14ac:dyDescent="0.25">
      <c r="A9" s="2"/>
      <c r="B9" s="43"/>
      <c r="C9" s="53"/>
      <c r="D9" s="119"/>
      <c r="E9" s="20" t="s">
        <v>105</v>
      </c>
      <c r="F9" s="20" t="s">
        <v>106</v>
      </c>
      <c r="G9" s="16">
        <v>1</v>
      </c>
      <c r="H9" s="16">
        <v>1</v>
      </c>
      <c r="I9" s="16">
        <v>1</v>
      </c>
      <c r="J9" s="16">
        <v>1</v>
      </c>
      <c r="K9" s="16">
        <v>1</v>
      </c>
      <c r="L9" s="72">
        <v>1</v>
      </c>
      <c r="M9" s="16"/>
      <c r="N9" s="16"/>
      <c r="O9" s="17"/>
      <c r="P9" s="13">
        <f t="shared" si="0"/>
        <v>1</v>
      </c>
      <c r="Q9" s="14">
        <f t="shared" si="1"/>
        <v>1</v>
      </c>
      <c r="R9" s="2"/>
      <c r="T9" s="19"/>
    </row>
    <row r="10" spans="1:20" s="18" customFormat="1" ht="48" customHeight="1" thickBot="1" x14ac:dyDescent="0.25">
      <c r="A10" s="2"/>
      <c r="B10" s="43"/>
      <c r="C10" s="53"/>
      <c r="D10" s="120"/>
      <c r="E10" s="20" t="s">
        <v>107</v>
      </c>
      <c r="F10" s="20" t="s">
        <v>108</v>
      </c>
      <c r="G10" s="16">
        <v>1</v>
      </c>
      <c r="H10" s="16">
        <v>1</v>
      </c>
      <c r="I10" s="16">
        <v>1</v>
      </c>
      <c r="J10" s="16">
        <v>1</v>
      </c>
      <c r="K10" s="16">
        <v>1</v>
      </c>
      <c r="L10" s="72">
        <v>1</v>
      </c>
      <c r="M10" s="16"/>
      <c r="N10" s="16"/>
      <c r="O10" s="17"/>
      <c r="P10" s="13">
        <f t="shared" si="0"/>
        <v>1</v>
      </c>
      <c r="Q10" s="14">
        <f t="shared" si="1"/>
        <v>1</v>
      </c>
      <c r="R10" s="2"/>
      <c r="T10" s="19"/>
    </row>
    <row r="11" spans="1:20" s="18" customFormat="1" ht="45.75" thickBot="1" x14ac:dyDescent="0.25">
      <c r="A11" s="2"/>
      <c r="B11" s="43"/>
      <c r="C11" s="53"/>
      <c r="D11" s="121" t="s">
        <v>166</v>
      </c>
      <c r="E11" s="20" t="s">
        <v>109</v>
      </c>
      <c r="F11" s="20" t="s">
        <v>110</v>
      </c>
      <c r="G11" s="21">
        <v>1</v>
      </c>
      <c r="H11" s="21">
        <v>0</v>
      </c>
      <c r="I11" s="21">
        <v>1</v>
      </c>
      <c r="J11" s="21">
        <v>1</v>
      </c>
      <c r="K11" s="21">
        <v>0</v>
      </c>
      <c r="L11" s="73">
        <v>0</v>
      </c>
      <c r="M11" s="21"/>
      <c r="N11" s="21"/>
      <c r="O11" s="22"/>
      <c r="P11" s="13" t="str">
        <f t="shared" si="0"/>
        <v>-</v>
      </c>
      <c r="Q11" s="14">
        <f t="shared" si="1"/>
        <v>0</v>
      </c>
      <c r="R11" s="2"/>
      <c r="T11" s="19"/>
    </row>
    <row r="12" spans="1:20" ht="32.25" customHeight="1" thickBot="1" x14ac:dyDescent="0.25">
      <c r="A12" s="2"/>
      <c r="B12" s="43"/>
      <c r="C12" s="53"/>
      <c r="D12" s="119"/>
      <c r="E12" s="20" t="s">
        <v>111</v>
      </c>
      <c r="F12" s="20" t="s">
        <v>112</v>
      </c>
      <c r="G12" s="16">
        <v>4</v>
      </c>
      <c r="H12" s="16">
        <v>1</v>
      </c>
      <c r="I12" s="16">
        <v>1</v>
      </c>
      <c r="J12" s="16">
        <v>1</v>
      </c>
      <c r="K12" s="16">
        <v>1</v>
      </c>
      <c r="L12" s="77">
        <v>1</v>
      </c>
      <c r="M12" s="16"/>
      <c r="N12" s="16"/>
      <c r="O12" s="23"/>
      <c r="P12" s="13">
        <f t="shared" si="0"/>
        <v>1</v>
      </c>
      <c r="Q12" s="14">
        <f t="shared" si="1"/>
        <v>0.25</v>
      </c>
      <c r="R12" s="2"/>
      <c r="T12" s="15"/>
    </row>
    <row r="13" spans="1:20" ht="32.25" customHeight="1" thickBot="1" x14ac:dyDescent="0.25">
      <c r="B13" s="43"/>
      <c r="C13" s="53"/>
      <c r="D13" s="119"/>
      <c r="E13" s="20" t="s">
        <v>113</v>
      </c>
      <c r="F13" s="20" t="s">
        <v>114</v>
      </c>
      <c r="G13" s="21">
        <v>44</v>
      </c>
      <c r="H13" s="21">
        <v>44</v>
      </c>
      <c r="I13" s="21">
        <v>44</v>
      </c>
      <c r="J13" s="21">
        <v>44</v>
      </c>
      <c r="K13" s="21">
        <v>25</v>
      </c>
      <c r="L13" s="73">
        <v>31</v>
      </c>
      <c r="M13" s="21"/>
      <c r="N13" s="21"/>
      <c r="O13" s="22"/>
      <c r="P13" s="13">
        <f t="shared" si="0"/>
        <v>0.70454545454545459</v>
      </c>
      <c r="Q13" s="14">
        <f t="shared" si="1"/>
        <v>0.70454545454545459</v>
      </c>
      <c r="R13" s="2"/>
      <c r="T13" s="15"/>
    </row>
    <row r="14" spans="1:20" ht="32.25" customHeight="1" thickBot="1" x14ac:dyDescent="0.25">
      <c r="B14" s="43"/>
      <c r="C14" s="53"/>
      <c r="D14" s="119"/>
      <c r="E14" s="20" t="s">
        <v>115</v>
      </c>
      <c r="F14" s="20" t="s">
        <v>116</v>
      </c>
      <c r="G14" s="21">
        <v>42105</v>
      </c>
      <c r="H14" s="21">
        <v>2500</v>
      </c>
      <c r="I14" s="21">
        <v>2500</v>
      </c>
      <c r="J14" s="21">
        <v>2500</v>
      </c>
      <c r="K14" s="21">
        <v>2500</v>
      </c>
      <c r="L14" s="73">
        <v>5117.47</v>
      </c>
      <c r="M14" s="21"/>
      <c r="N14" s="21"/>
      <c r="O14" s="22"/>
      <c r="P14" s="13">
        <f t="shared" si="0"/>
        <v>1</v>
      </c>
      <c r="Q14" s="14">
        <f t="shared" si="1"/>
        <v>0.12154067212920082</v>
      </c>
      <c r="T14" s="15"/>
    </row>
    <row r="15" spans="1:20" ht="57" customHeight="1" thickBot="1" x14ac:dyDescent="0.25">
      <c r="B15" s="43"/>
      <c r="C15" s="53"/>
      <c r="D15" s="119"/>
      <c r="E15" s="20" t="s">
        <v>117</v>
      </c>
      <c r="F15" s="20" t="s">
        <v>118</v>
      </c>
      <c r="G15" s="21">
        <v>75572</v>
      </c>
      <c r="H15" s="21">
        <v>5000</v>
      </c>
      <c r="I15" s="21">
        <v>5000</v>
      </c>
      <c r="J15" s="21">
        <v>5000</v>
      </c>
      <c r="K15" s="21">
        <v>5000</v>
      </c>
      <c r="L15" s="73">
        <v>6627</v>
      </c>
      <c r="M15" s="21"/>
      <c r="N15" s="21"/>
      <c r="O15" s="22"/>
      <c r="P15" s="13">
        <f t="shared" si="0"/>
        <v>1</v>
      </c>
      <c r="Q15" s="14">
        <f t="shared" si="1"/>
        <v>8.7691208384057584E-2</v>
      </c>
      <c r="T15" s="15"/>
    </row>
    <row r="16" spans="1:20" ht="32.25" customHeight="1" thickBot="1" x14ac:dyDescent="0.25">
      <c r="B16" s="43"/>
      <c r="C16" s="53"/>
      <c r="D16" s="119"/>
      <c r="E16" s="20" t="s">
        <v>119</v>
      </c>
      <c r="F16" s="20" t="s">
        <v>120</v>
      </c>
      <c r="G16" s="21">
        <v>2792</v>
      </c>
      <c r="H16" s="21">
        <v>0</v>
      </c>
      <c r="I16" s="21">
        <v>70</v>
      </c>
      <c r="J16" s="21">
        <v>70</v>
      </c>
      <c r="K16" s="21">
        <v>60</v>
      </c>
      <c r="L16" s="73">
        <v>0</v>
      </c>
      <c r="M16" s="21"/>
      <c r="N16" s="21"/>
      <c r="O16" s="22"/>
      <c r="P16" s="13" t="str">
        <f t="shared" si="0"/>
        <v>-</v>
      </c>
      <c r="Q16" s="14">
        <f t="shared" si="1"/>
        <v>0</v>
      </c>
      <c r="T16" s="15"/>
    </row>
    <row r="17" spans="2:20" ht="32.25" customHeight="1" thickBot="1" x14ac:dyDescent="0.25">
      <c r="B17" s="43"/>
      <c r="C17" s="53"/>
      <c r="D17" s="120"/>
      <c r="E17" s="20" t="s">
        <v>121</v>
      </c>
      <c r="F17" s="20" t="s">
        <v>122</v>
      </c>
      <c r="G17" s="21">
        <v>709</v>
      </c>
      <c r="H17" s="21">
        <v>0</v>
      </c>
      <c r="I17" s="21">
        <v>33</v>
      </c>
      <c r="J17" s="21">
        <v>33</v>
      </c>
      <c r="K17" s="21">
        <v>34</v>
      </c>
      <c r="L17" s="73">
        <v>0</v>
      </c>
      <c r="M17" s="21"/>
      <c r="N17" s="21"/>
      <c r="O17" s="22"/>
      <c r="P17" s="13" t="str">
        <f t="shared" si="0"/>
        <v>-</v>
      </c>
      <c r="Q17" s="14">
        <f t="shared" si="1"/>
        <v>0</v>
      </c>
      <c r="T17" s="15"/>
    </row>
    <row r="18" spans="2:20" ht="48" customHeight="1" thickBot="1" x14ac:dyDescent="0.25">
      <c r="B18" s="43"/>
      <c r="C18" s="53"/>
      <c r="D18" s="121" t="s">
        <v>167</v>
      </c>
      <c r="E18" s="20" t="s">
        <v>123</v>
      </c>
      <c r="F18" s="20" t="s">
        <v>124</v>
      </c>
      <c r="G18" s="21">
        <v>35</v>
      </c>
      <c r="H18" s="21">
        <v>0</v>
      </c>
      <c r="I18" s="21">
        <v>12</v>
      </c>
      <c r="J18" s="21">
        <v>12</v>
      </c>
      <c r="K18" s="21">
        <v>11</v>
      </c>
      <c r="L18" s="73">
        <v>0</v>
      </c>
      <c r="M18" s="21"/>
      <c r="N18" s="21"/>
      <c r="O18" s="22"/>
      <c r="P18" s="13" t="str">
        <f t="shared" si="0"/>
        <v>-</v>
      </c>
      <c r="Q18" s="14">
        <f t="shared" si="1"/>
        <v>0</v>
      </c>
      <c r="T18" s="15"/>
    </row>
    <row r="19" spans="2:20" ht="60.75" thickBot="1" x14ac:dyDescent="0.25">
      <c r="B19" s="43"/>
      <c r="C19" s="53"/>
      <c r="D19" s="120"/>
      <c r="E19" s="20" t="s">
        <v>125</v>
      </c>
      <c r="F19" s="20" t="s">
        <v>126</v>
      </c>
      <c r="G19" s="24">
        <v>1</v>
      </c>
      <c r="H19" s="24">
        <v>0.5</v>
      </c>
      <c r="I19" s="24">
        <v>0.5</v>
      </c>
      <c r="J19" s="24">
        <v>0</v>
      </c>
      <c r="K19" s="24">
        <v>0</v>
      </c>
      <c r="L19" s="78">
        <v>0.01</v>
      </c>
      <c r="M19" s="24"/>
      <c r="N19" s="25"/>
      <c r="O19" s="26"/>
      <c r="P19" s="13">
        <f t="shared" si="0"/>
        <v>0.02</v>
      </c>
      <c r="Q19" s="14">
        <f t="shared" si="1"/>
        <v>0.01</v>
      </c>
      <c r="T19" s="15"/>
    </row>
    <row r="20" spans="2:20" ht="45.75" thickBot="1" x14ac:dyDescent="0.25">
      <c r="B20" s="43"/>
      <c r="C20" s="53"/>
      <c r="D20" s="121" t="s">
        <v>168</v>
      </c>
      <c r="E20" s="20" t="s">
        <v>127</v>
      </c>
      <c r="F20" s="20" t="s">
        <v>128</v>
      </c>
      <c r="G20" s="21">
        <v>1</v>
      </c>
      <c r="H20" s="21">
        <v>0</v>
      </c>
      <c r="I20" s="21">
        <v>1</v>
      </c>
      <c r="J20" s="21">
        <v>0</v>
      </c>
      <c r="K20" s="21">
        <v>0</v>
      </c>
      <c r="L20" s="73">
        <v>0</v>
      </c>
      <c r="M20" s="21"/>
      <c r="N20" s="21"/>
      <c r="O20" s="22"/>
      <c r="P20" s="13" t="str">
        <f t="shared" si="0"/>
        <v>-</v>
      </c>
      <c r="Q20" s="14">
        <f t="shared" si="1"/>
        <v>0</v>
      </c>
      <c r="T20" s="15"/>
    </row>
    <row r="21" spans="2:20" ht="50.25" customHeight="1" thickBot="1" x14ac:dyDescent="0.25">
      <c r="B21" s="43"/>
      <c r="C21" s="53"/>
      <c r="D21" s="119"/>
      <c r="E21" s="20" t="s">
        <v>129</v>
      </c>
      <c r="F21" s="20" t="s">
        <v>130</v>
      </c>
      <c r="G21" s="21">
        <v>2000</v>
      </c>
      <c r="H21" s="21">
        <v>250</v>
      </c>
      <c r="I21" s="21">
        <v>250</v>
      </c>
      <c r="J21" s="21">
        <v>250</v>
      </c>
      <c r="K21" s="21">
        <v>250</v>
      </c>
      <c r="L21" s="73">
        <v>250</v>
      </c>
      <c r="M21" s="21"/>
      <c r="N21" s="21"/>
      <c r="O21" s="22"/>
      <c r="P21" s="13">
        <f t="shared" si="0"/>
        <v>1</v>
      </c>
      <c r="Q21" s="14">
        <f t="shared" si="1"/>
        <v>0.125</v>
      </c>
      <c r="T21" s="15"/>
    </row>
    <row r="22" spans="2:20" ht="45.75" thickBot="1" x14ac:dyDescent="0.25">
      <c r="B22" s="43"/>
      <c r="C22" s="53"/>
      <c r="D22" s="119"/>
      <c r="E22" s="20" t="s">
        <v>131</v>
      </c>
      <c r="F22" s="20" t="s">
        <v>132</v>
      </c>
      <c r="G22" s="21">
        <v>3000</v>
      </c>
      <c r="H22" s="21">
        <v>250</v>
      </c>
      <c r="I22" s="21">
        <v>250</v>
      </c>
      <c r="J22" s="21">
        <v>250</v>
      </c>
      <c r="K22" s="21">
        <v>250</v>
      </c>
      <c r="L22" s="73">
        <v>53</v>
      </c>
      <c r="M22" s="21"/>
      <c r="N22" s="21"/>
      <c r="O22" s="22"/>
      <c r="P22" s="13">
        <f t="shared" si="0"/>
        <v>0.21199999999999999</v>
      </c>
      <c r="Q22" s="14">
        <f t="shared" si="1"/>
        <v>1.7666666666666667E-2</v>
      </c>
      <c r="T22" s="15"/>
    </row>
    <row r="23" spans="2:20" ht="45.75" thickBot="1" x14ac:dyDescent="0.25">
      <c r="B23" s="43"/>
      <c r="C23" s="53"/>
      <c r="D23" s="119"/>
      <c r="E23" s="20" t="s">
        <v>133</v>
      </c>
      <c r="F23" s="20" t="s">
        <v>134</v>
      </c>
      <c r="G23" s="21">
        <v>5000</v>
      </c>
      <c r="H23" s="21">
        <v>500</v>
      </c>
      <c r="I23" s="21">
        <v>500</v>
      </c>
      <c r="J23" s="21">
        <v>500</v>
      </c>
      <c r="K23" s="21">
        <v>500</v>
      </c>
      <c r="L23" s="73">
        <v>500</v>
      </c>
      <c r="M23" s="21"/>
      <c r="N23" s="21"/>
      <c r="O23" s="22"/>
      <c r="P23" s="13">
        <f t="shared" si="0"/>
        <v>1</v>
      </c>
      <c r="Q23" s="14">
        <f t="shared" si="1"/>
        <v>0.1</v>
      </c>
      <c r="T23" s="15"/>
    </row>
    <row r="24" spans="2:20" ht="30.75" thickBot="1" x14ac:dyDescent="0.25">
      <c r="B24" s="43"/>
      <c r="C24" s="53"/>
      <c r="D24" s="119"/>
      <c r="E24" s="20" t="s">
        <v>135</v>
      </c>
      <c r="F24" s="20" t="s">
        <v>136</v>
      </c>
      <c r="G24" s="21">
        <v>72</v>
      </c>
      <c r="H24" s="21">
        <v>21</v>
      </c>
      <c r="I24" s="21">
        <v>21</v>
      </c>
      <c r="J24" s="21">
        <v>21</v>
      </c>
      <c r="K24" s="21">
        <v>21</v>
      </c>
      <c r="L24" s="73">
        <v>30</v>
      </c>
      <c r="M24" s="21"/>
      <c r="N24" s="21"/>
      <c r="O24" s="22"/>
      <c r="P24" s="13">
        <f t="shared" si="0"/>
        <v>1</v>
      </c>
      <c r="Q24" s="14">
        <f t="shared" si="1"/>
        <v>0.41666666666666669</v>
      </c>
      <c r="T24" s="15"/>
    </row>
    <row r="25" spans="2:20" ht="32.25" customHeight="1" thickBot="1" x14ac:dyDescent="0.25">
      <c r="B25" s="43"/>
      <c r="C25" s="53"/>
      <c r="D25" s="119"/>
      <c r="E25" s="20" t="s">
        <v>137</v>
      </c>
      <c r="F25" s="20" t="s">
        <v>138</v>
      </c>
      <c r="G25" s="27">
        <v>156000</v>
      </c>
      <c r="H25" s="27">
        <v>500</v>
      </c>
      <c r="I25" s="24">
        <v>500</v>
      </c>
      <c r="J25" s="24">
        <v>500</v>
      </c>
      <c r="K25" s="24">
        <v>500</v>
      </c>
      <c r="L25" s="79">
        <v>735</v>
      </c>
      <c r="M25" s="28"/>
      <c r="N25" s="21"/>
      <c r="O25" s="26"/>
      <c r="P25" s="13">
        <f t="shared" si="0"/>
        <v>1</v>
      </c>
      <c r="Q25" s="14">
        <f t="shared" si="1"/>
        <v>4.7115384615384615E-3</v>
      </c>
      <c r="T25" s="15"/>
    </row>
    <row r="26" spans="2:20" ht="32.25" customHeight="1" thickBot="1" x14ac:dyDescent="0.25">
      <c r="B26" s="43"/>
      <c r="C26" s="53"/>
      <c r="D26" s="119"/>
      <c r="E26" s="20" t="s">
        <v>139</v>
      </c>
      <c r="F26" s="20" t="s">
        <v>140</v>
      </c>
      <c r="G26" s="16">
        <v>20000</v>
      </c>
      <c r="H26" s="16">
        <v>1000</v>
      </c>
      <c r="I26" s="16">
        <v>3000</v>
      </c>
      <c r="J26" s="16">
        <v>2000</v>
      </c>
      <c r="K26" s="16">
        <v>2000</v>
      </c>
      <c r="L26" s="77">
        <v>400</v>
      </c>
      <c r="M26" s="16"/>
      <c r="N26" s="16"/>
      <c r="O26" s="23"/>
      <c r="P26" s="13">
        <f t="shared" si="0"/>
        <v>0.4</v>
      </c>
      <c r="Q26" s="14">
        <f t="shared" si="1"/>
        <v>0.02</v>
      </c>
      <c r="T26" s="15"/>
    </row>
    <row r="27" spans="2:20" ht="67.5" customHeight="1" thickBot="1" x14ac:dyDescent="0.25">
      <c r="B27" s="43"/>
      <c r="C27" s="53"/>
      <c r="D27" s="119"/>
      <c r="E27" s="20" t="s">
        <v>141</v>
      </c>
      <c r="F27" s="20" t="s">
        <v>142</v>
      </c>
      <c r="G27" s="21">
        <v>679</v>
      </c>
      <c r="H27" s="21">
        <v>50</v>
      </c>
      <c r="I27" s="21">
        <v>50</v>
      </c>
      <c r="J27" s="21">
        <v>50</v>
      </c>
      <c r="K27" s="21">
        <v>50</v>
      </c>
      <c r="L27" s="73">
        <v>50</v>
      </c>
      <c r="M27" s="21"/>
      <c r="N27" s="21"/>
      <c r="O27" s="22"/>
      <c r="P27" s="13">
        <f t="shared" si="0"/>
        <v>1</v>
      </c>
      <c r="Q27" s="14">
        <f t="shared" si="1"/>
        <v>7.3637702503681887E-2</v>
      </c>
      <c r="T27" s="15"/>
    </row>
    <row r="28" spans="2:20" ht="32.25" customHeight="1" thickBot="1" x14ac:dyDescent="0.25">
      <c r="B28" s="43"/>
      <c r="C28" s="53"/>
      <c r="D28" s="120"/>
      <c r="E28" s="20" t="s">
        <v>143</v>
      </c>
      <c r="F28" s="20" t="s">
        <v>144</v>
      </c>
      <c r="G28" s="21">
        <v>20</v>
      </c>
      <c r="H28" s="21">
        <v>20</v>
      </c>
      <c r="I28" s="21">
        <v>20</v>
      </c>
      <c r="J28" s="21">
        <v>20</v>
      </c>
      <c r="K28" s="21">
        <v>20</v>
      </c>
      <c r="L28" s="73">
        <v>20</v>
      </c>
      <c r="M28" s="21"/>
      <c r="N28" s="21"/>
      <c r="O28" s="29"/>
      <c r="P28" s="13">
        <f t="shared" si="0"/>
        <v>1</v>
      </c>
      <c r="Q28" s="14">
        <f t="shared" si="1"/>
        <v>1</v>
      </c>
      <c r="T28" s="15"/>
    </row>
    <row r="29" spans="2:20" ht="63.75" customHeight="1" thickBot="1" x14ac:dyDescent="0.25">
      <c r="B29" s="43"/>
      <c r="C29" s="53"/>
      <c r="D29" s="121" t="s">
        <v>169</v>
      </c>
      <c r="E29" s="20" t="s">
        <v>145</v>
      </c>
      <c r="F29" s="20" t="s">
        <v>146</v>
      </c>
      <c r="G29" s="21">
        <v>1</v>
      </c>
      <c r="H29" s="21">
        <v>1</v>
      </c>
      <c r="I29" s="21">
        <v>0</v>
      </c>
      <c r="J29" s="21">
        <v>0</v>
      </c>
      <c r="K29" s="21">
        <v>0</v>
      </c>
      <c r="L29" s="73">
        <v>0</v>
      </c>
      <c r="M29" s="21"/>
      <c r="N29" s="21"/>
      <c r="O29" s="22"/>
      <c r="P29" s="13">
        <f t="shared" si="0"/>
        <v>0</v>
      </c>
      <c r="Q29" s="14">
        <f t="shared" si="1"/>
        <v>0</v>
      </c>
      <c r="T29" s="15"/>
    </row>
    <row r="30" spans="2:20" ht="63.75" customHeight="1" thickBot="1" x14ac:dyDescent="0.25">
      <c r="B30" s="43"/>
      <c r="C30" s="53"/>
      <c r="D30" s="119"/>
      <c r="E30" s="20" t="s">
        <v>147</v>
      </c>
      <c r="F30" s="20" t="s">
        <v>148</v>
      </c>
      <c r="G30" s="21">
        <v>1</v>
      </c>
      <c r="H30" s="21">
        <v>1</v>
      </c>
      <c r="I30" s="21">
        <v>0</v>
      </c>
      <c r="J30" s="21">
        <v>0</v>
      </c>
      <c r="K30" s="21">
        <v>0</v>
      </c>
      <c r="L30" s="73">
        <v>0</v>
      </c>
      <c r="M30" s="21"/>
      <c r="N30" s="21"/>
      <c r="O30" s="22"/>
      <c r="P30" s="13">
        <f t="shared" si="0"/>
        <v>0</v>
      </c>
      <c r="Q30" s="14">
        <f t="shared" si="1"/>
        <v>0</v>
      </c>
      <c r="T30" s="15"/>
    </row>
    <row r="31" spans="2:20" ht="63.75" customHeight="1" thickBot="1" x14ac:dyDescent="0.25">
      <c r="B31" s="43"/>
      <c r="C31" s="53"/>
      <c r="D31" s="119"/>
      <c r="E31" s="20" t="s">
        <v>149</v>
      </c>
      <c r="F31" s="20" t="s">
        <v>150</v>
      </c>
      <c r="G31" s="21">
        <v>2</v>
      </c>
      <c r="H31" s="21">
        <v>0</v>
      </c>
      <c r="I31" s="21">
        <v>1</v>
      </c>
      <c r="J31" s="21">
        <v>0</v>
      </c>
      <c r="K31" s="21">
        <v>0</v>
      </c>
      <c r="L31" s="73">
        <v>0</v>
      </c>
      <c r="M31" s="21"/>
      <c r="N31" s="21"/>
      <c r="O31" s="22"/>
      <c r="P31" s="13" t="str">
        <f t="shared" si="0"/>
        <v>-</v>
      </c>
      <c r="Q31" s="14">
        <f t="shared" si="1"/>
        <v>0</v>
      </c>
      <c r="T31" s="15"/>
    </row>
    <row r="32" spans="2:20" ht="63.75" customHeight="1" thickBot="1" x14ac:dyDescent="0.25">
      <c r="B32" s="43"/>
      <c r="C32" s="53"/>
      <c r="D32" s="119"/>
      <c r="E32" s="20" t="s">
        <v>151</v>
      </c>
      <c r="F32" s="20" t="s">
        <v>152</v>
      </c>
      <c r="G32" s="21">
        <v>1</v>
      </c>
      <c r="H32" s="21">
        <v>1</v>
      </c>
      <c r="I32" s="21">
        <v>0</v>
      </c>
      <c r="J32" s="21">
        <v>0</v>
      </c>
      <c r="K32" s="21">
        <v>0</v>
      </c>
      <c r="L32" s="73">
        <v>1</v>
      </c>
      <c r="M32" s="21"/>
      <c r="N32" s="21"/>
      <c r="O32" s="22"/>
      <c r="P32" s="13">
        <f t="shared" si="0"/>
        <v>1</v>
      </c>
      <c r="Q32" s="14">
        <f t="shared" si="1"/>
        <v>1</v>
      </c>
      <c r="T32" s="15"/>
    </row>
    <row r="33" spans="2:20" ht="63.75" customHeight="1" thickBot="1" x14ac:dyDescent="0.25">
      <c r="B33" s="43"/>
      <c r="C33" s="53"/>
      <c r="D33" s="119"/>
      <c r="E33" s="48" t="s">
        <v>153</v>
      </c>
      <c r="F33" s="48" t="s">
        <v>154</v>
      </c>
      <c r="G33" s="30">
        <v>2</v>
      </c>
      <c r="H33" s="30">
        <v>1</v>
      </c>
      <c r="I33" s="30">
        <v>1</v>
      </c>
      <c r="J33" s="30">
        <v>0</v>
      </c>
      <c r="K33" s="30">
        <v>0</v>
      </c>
      <c r="L33" s="73">
        <v>5</v>
      </c>
      <c r="M33" s="21"/>
      <c r="N33" s="21"/>
      <c r="O33" s="22"/>
      <c r="P33" s="13">
        <f t="shared" si="0"/>
        <v>1</v>
      </c>
      <c r="Q33" s="14">
        <f t="shared" si="1"/>
        <v>1</v>
      </c>
      <c r="T33" s="15"/>
    </row>
    <row r="34" spans="2:20" ht="63.75" customHeight="1" thickBot="1" x14ac:dyDescent="0.25">
      <c r="B34" s="43"/>
      <c r="C34" s="53"/>
      <c r="D34" s="119"/>
      <c r="E34" s="20" t="s">
        <v>155</v>
      </c>
      <c r="F34" s="20" t="s">
        <v>156</v>
      </c>
      <c r="G34" s="21">
        <v>15</v>
      </c>
      <c r="H34" s="21">
        <v>5</v>
      </c>
      <c r="I34" s="21">
        <v>4</v>
      </c>
      <c r="J34" s="21">
        <v>4</v>
      </c>
      <c r="K34" s="21">
        <v>2</v>
      </c>
      <c r="L34" s="73">
        <v>5</v>
      </c>
      <c r="M34" s="21"/>
      <c r="N34" s="21"/>
      <c r="O34" s="22"/>
      <c r="P34" s="13">
        <f t="shared" si="0"/>
        <v>1</v>
      </c>
      <c r="Q34" s="14">
        <f t="shared" si="1"/>
        <v>0.33333333333333331</v>
      </c>
      <c r="T34" s="15"/>
    </row>
    <row r="35" spans="2:20" ht="63.75" customHeight="1" thickBot="1" x14ac:dyDescent="0.25">
      <c r="B35" s="43"/>
      <c r="C35" s="53"/>
      <c r="D35" s="119"/>
      <c r="E35" s="20" t="s">
        <v>157</v>
      </c>
      <c r="F35" s="20" t="s">
        <v>158</v>
      </c>
      <c r="G35" s="21">
        <v>1</v>
      </c>
      <c r="H35" s="21">
        <v>0</v>
      </c>
      <c r="I35" s="21">
        <v>1</v>
      </c>
      <c r="J35" s="21">
        <v>0</v>
      </c>
      <c r="K35" s="21">
        <v>0</v>
      </c>
      <c r="L35" s="73">
        <v>0</v>
      </c>
      <c r="M35" s="21"/>
      <c r="N35" s="21"/>
      <c r="O35" s="22"/>
      <c r="P35" s="13" t="str">
        <f t="shared" si="0"/>
        <v>-</v>
      </c>
      <c r="Q35" s="14">
        <f t="shared" si="1"/>
        <v>0</v>
      </c>
      <c r="T35" s="15"/>
    </row>
    <row r="36" spans="2:20" ht="63.75" customHeight="1" thickBot="1" x14ac:dyDescent="0.25">
      <c r="B36" s="43"/>
      <c r="C36" s="53"/>
      <c r="D36" s="119"/>
      <c r="E36" s="20" t="s">
        <v>159</v>
      </c>
      <c r="F36" s="20" t="s">
        <v>160</v>
      </c>
      <c r="G36" s="21">
        <v>1</v>
      </c>
      <c r="H36" s="21">
        <v>0</v>
      </c>
      <c r="I36" s="21">
        <v>1</v>
      </c>
      <c r="J36" s="21">
        <v>0</v>
      </c>
      <c r="K36" s="21">
        <v>0</v>
      </c>
      <c r="L36" s="73">
        <v>0</v>
      </c>
      <c r="M36" s="21"/>
      <c r="N36" s="21"/>
      <c r="O36" s="22"/>
      <c r="P36" s="13" t="str">
        <f t="shared" si="0"/>
        <v>-</v>
      </c>
      <c r="Q36" s="14">
        <f t="shared" si="1"/>
        <v>0</v>
      </c>
      <c r="T36" s="15"/>
    </row>
    <row r="37" spans="2:20" ht="82.5" customHeight="1" thickBot="1" x14ac:dyDescent="0.25">
      <c r="B37" s="43"/>
      <c r="C37" s="53"/>
      <c r="D37" s="119"/>
      <c r="E37" s="20" t="s">
        <v>161</v>
      </c>
      <c r="F37" s="20" t="s">
        <v>162</v>
      </c>
      <c r="G37" s="24">
        <v>1</v>
      </c>
      <c r="H37" s="24">
        <v>0</v>
      </c>
      <c r="I37" s="24">
        <v>1</v>
      </c>
      <c r="J37" s="24">
        <v>0</v>
      </c>
      <c r="K37" s="24">
        <v>0</v>
      </c>
      <c r="L37" s="79">
        <v>0</v>
      </c>
      <c r="M37" s="24"/>
      <c r="N37" s="25"/>
      <c r="O37" s="26"/>
      <c r="P37" s="13" t="str">
        <f t="shared" si="0"/>
        <v>-</v>
      </c>
      <c r="Q37" s="14">
        <f t="shared" si="1"/>
        <v>0</v>
      </c>
      <c r="S37" s="1" t="s">
        <v>13</v>
      </c>
      <c r="T37" s="15"/>
    </row>
    <row r="38" spans="2:20" ht="63.75" customHeight="1" thickBot="1" x14ac:dyDescent="0.25">
      <c r="B38" s="43"/>
      <c r="C38" s="53"/>
      <c r="D38" s="120"/>
      <c r="E38" s="20" t="s">
        <v>163</v>
      </c>
      <c r="F38" s="20" t="s">
        <v>164</v>
      </c>
      <c r="G38" s="16">
        <v>2</v>
      </c>
      <c r="H38" s="16">
        <v>2</v>
      </c>
      <c r="I38" s="16">
        <v>2</v>
      </c>
      <c r="J38" s="16">
        <v>2</v>
      </c>
      <c r="K38" s="16">
        <v>2</v>
      </c>
      <c r="L38" s="77">
        <v>2</v>
      </c>
      <c r="M38" s="16"/>
      <c r="N38" s="16"/>
      <c r="O38" s="23"/>
      <c r="P38" s="13">
        <f t="shared" si="0"/>
        <v>1</v>
      </c>
      <c r="Q38" s="14">
        <f t="shared" si="1"/>
        <v>1</v>
      </c>
      <c r="T38" s="15"/>
    </row>
    <row r="39" spans="2:20" ht="69" customHeight="1" thickBot="1" x14ac:dyDescent="0.25">
      <c r="B39" s="112" t="s">
        <v>91</v>
      </c>
      <c r="C39" s="112" t="s">
        <v>92</v>
      </c>
      <c r="D39" s="114" t="s">
        <v>170</v>
      </c>
      <c r="E39" s="34" t="s">
        <v>15</v>
      </c>
      <c r="F39" s="49"/>
      <c r="G39" s="116" t="s">
        <v>16</v>
      </c>
      <c r="H39" s="39" t="s">
        <v>44</v>
      </c>
      <c r="I39" s="34" t="s">
        <v>45</v>
      </c>
      <c r="J39" s="35" t="s">
        <v>46</v>
      </c>
      <c r="K39" s="35" t="s">
        <v>40</v>
      </c>
      <c r="L39" s="74" t="s">
        <v>37</v>
      </c>
      <c r="M39" s="34" t="s">
        <v>38</v>
      </c>
      <c r="N39" s="35" t="s">
        <v>39</v>
      </c>
      <c r="O39" s="35" t="s">
        <v>40</v>
      </c>
      <c r="P39" s="36" t="s">
        <v>17</v>
      </c>
      <c r="Q39" s="37" t="s">
        <v>12</v>
      </c>
    </row>
    <row r="40" spans="2:20" ht="16.5" thickBot="1" x14ac:dyDescent="0.25">
      <c r="B40" s="113"/>
      <c r="C40" s="113"/>
      <c r="D40" s="115"/>
      <c r="E40" s="38">
        <f>COUNTA(E4:E38)</f>
        <v>35</v>
      </c>
      <c r="F40" s="50"/>
      <c r="G40" s="117"/>
      <c r="H40" s="40">
        <f t="shared" ref="H40:O40" si="2">COUNTIF(H4:H38,"&gt;0")</f>
        <v>23</v>
      </c>
      <c r="I40" s="40">
        <f t="shared" si="2"/>
        <v>32</v>
      </c>
      <c r="J40" s="40">
        <f t="shared" si="2"/>
        <v>20</v>
      </c>
      <c r="K40" s="40">
        <f t="shared" si="2"/>
        <v>19</v>
      </c>
      <c r="L40" s="75">
        <f t="shared" si="2"/>
        <v>21</v>
      </c>
      <c r="M40" s="40">
        <f t="shared" si="2"/>
        <v>0</v>
      </c>
      <c r="N40" s="40">
        <f t="shared" si="2"/>
        <v>0</v>
      </c>
      <c r="O40" s="40">
        <f t="shared" si="2"/>
        <v>0</v>
      </c>
      <c r="P40" s="41">
        <f>AVERAGE(P4:P38)</f>
        <v>0.79724110671936754</v>
      </c>
      <c r="Q40" s="41">
        <f>AVERAGE(Q4:Q38)</f>
        <v>0.26470837836258859</v>
      </c>
    </row>
    <row r="41" spans="2:20" ht="12" customHeight="1" x14ac:dyDescent="0.2"/>
    <row r="43" spans="2:20" ht="12" customHeight="1" x14ac:dyDescent="0.2"/>
    <row r="44" spans="2:20" ht="55.5" customHeight="1" x14ac:dyDescent="0.2"/>
  </sheetData>
  <autoFilter ref="B3:Q40"/>
  <mergeCells count="10">
    <mergeCell ref="B1:Q1"/>
    <mergeCell ref="B39:B40"/>
    <mergeCell ref="C39:C40"/>
    <mergeCell ref="D39:D40"/>
    <mergeCell ref="G39:G40"/>
    <mergeCell ref="D4:D10"/>
    <mergeCell ref="D11:D17"/>
    <mergeCell ref="D18:D19"/>
    <mergeCell ref="D20:D28"/>
    <mergeCell ref="D29:D38"/>
  </mergeCells>
  <conditionalFormatting sqref="Q4:Q38">
    <cfRule type="cellIs" dxfId="755" priority="109" operator="equal">
      <formula>"-"</formula>
    </cfRule>
    <cfRule type="cellIs" dxfId="754" priority="110" operator="between">
      <formula>0.9</formula>
      <formula>1</formula>
    </cfRule>
    <cfRule type="cellIs" dxfId="753" priority="111" operator="between">
      <formula>0.7</formula>
      <formula>0.899</formula>
    </cfRule>
    <cfRule type="cellIs" dxfId="752" priority="112" operator="between">
      <formula>0</formula>
      <formula>0.699</formula>
    </cfRule>
  </conditionalFormatting>
  <conditionalFormatting sqref="Q4:Q38">
    <cfRule type="cellIs" dxfId="751" priority="105" operator="equal">
      <formula>"-"</formula>
    </cfRule>
    <cfRule type="cellIs" dxfId="750" priority="106" operator="lessThan">
      <formula>0.699</formula>
    </cfRule>
    <cfRule type="cellIs" dxfId="749" priority="107" operator="between">
      <formula>0.7</formula>
      <formula>0.8999</formula>
    </cfRule>
    <cfRule type="cellIs" dxfId="748" priority="108" operator="between">
      <formula>0.9</formula>
      <formula>1</formula>
    </cfRule>
  </conditionalFormatting>
  <conditionalFormatting sqref="Q4:Q38">
    <cfRule type="cellIs" dxfId="747" priority="101" operator="equal">
      <formula>"-"</formula>
    </cfRule>
    <cfRule type="cellIs" dxfId="746" priority="102" operator="lessThan">
      <formula>0.69999</formula>
    </cfRule>
    <cfRule type="cellIs" dxfId="745" priority="103" operator="between">
      <formula>0.7</formula>
      <formula>0.8999</formula>
    </cfRule>
    <cfRule type="cellIs" dxfId="744" priority="104" operator="between">
      <formula>0.9</formula>
      <formula>1</formula>
    </cfRule>
  </conditionalFormatting>
  <conditionalFormatting sqref="Q4:Q38">
    <cfRule type="cellIs" dxfId="743" priority="97" operator="equal">
      <formula>"-"</formula>
    </cfRule>
    <cfRule type="cellIs" dxfId="742" priority="98" operator="between">
      <formula>0.9</formula>
      <formula>1</formula>
    </cfRule>
    <cfRule type="cellIs" dxfId="741" priority="99" operator="between">
      <formula>0.7</formula>
      <formula>0.899</formula>
    </cfRule>
    <cfRule type="cellIs" dxfId="740" priority="100" operator="lessThan">
      <formula>0.699</formula>
    </cfRule>
  </conditionalFormatting>
  <conditionalFormatting sqref="Q4:Q38">
    <cfRule type="cellIs" dxfId="739" priority="93" operator="equal">
      <formula>"-"</formula>
    </cfRule>
    <cfRule type="cellIs" dxfId="738" priority="94" operator="lessThan">
      <formula>0.699</formula>
    </cfRule>
    <cfRule type="cellIs" dxfId="737" priority="95" operator="between">
      <formula>0.9</formula>
      <formula>1</formula>
    </cfRule>
    <cfRule type="cellIs" dxfId="736" priority="96" operator="between">
      <formula>0.7</formula>
      <formula>"89.99%"</formula>
    </cfRule>
  </conditionalFormatting>
  <conditionalFormatting sqref="Q4:Q38">
    <cfRule type="cellIs" dxfId="735" priority="89" operator="equal">
      <formula>"-"</formula>
    </cfRule>
    <cfRule type="cellIs" dxfId="734" priority="90" operator="lessThan">
      <formula>0.699</formula>
    </cfRule>
    <cfRule type="cellIs" dxfId="733" priority="91" operator="between">
      <formula>0.7</formula>
      <formula>0.899</formula>
    </cfRule>
    <cfRule type="cellIs" dxfId="732" priority="92" operator="between">
      <formula>0.9</formula>
      <formula>1</formula>
    </cfRule>
  </conditionalFormatting>
  <conditionalFormatting sqref="Q4:Q38">
    <cfRule type="cellIs" dxfId="731" priority="85" operator="equal">
      <formula>"-"</formula>
    </cfRule>
    <cfRule type="cellIs" dxfId="730" priority="86" operator="lessThan">
      <formula>0.699</formula>
    </cfRule>
    <cfRule type="cellIs" dxfId="729" priority="87" operator="between">
      <formula>0.7</formula>
      <formula>0.9166666</formula>
    </cfRule>
    <cfRule type="cellIs" dxfId="728" priority="88" operator="between">
      <formula>0.9167</formula>
      <formula>1</formula>
    </cfRule>
  </conditionalFormatting>
  <conditionalFormatting sqref="P4:P38">
    <cfRule type="cellIs" dxfId="727" priority="25" operator="equal">
      <formula>"-"</formula>
    </cfRule>
    <cfRule type="cellIs" dxfId="726" priority="26" operator="between">
      <formula>0.9</formula>
      <formula>1</formula>
    </cfRule>
    <cfRule type="cellIs" dxfId="725" priority="27" operator="between">
      <formula>0.7</formula>
      <formula>0.899</formula>
    </cfRule>
    <cfRule type="cellIs" dxfId="724" priority="28" operator="between">
      <formula>0</formula>
      <formula>0.699</formula>
    </cfRule>
  </conditionalFormatting>
  <conditionalFormatting sqref="P4:P38">
    <cfRule type="cellIs" dxfId="723" priority="21" operator="equal">
      <formula>"-"</formula>
    </cfRule>
    <cfRule type="cellIs" dxfId="722" priority="22" operator="lessThan">
      <formula>0.699</formula>
    </cfRule>
    <cfRule type="cellIs" dxfId="721" priority="23" operator="between">
      <formula>0.7</formula>
      <formula>0.8999</formula>
    </cfRule>
    <cfRule type="cellIs" dxfId="720" priority="24" operator="between">
      <formula>0.9</formula>
      <formula>1</formula>
    </cfRule>
  </conditionalFormatting>
  <conditionalFormatting sqref="P4:P38">
    <cfRule type="cellIs" dxfId="719" priority="17" operator="equal">
      <formula>"-"</formula>
    </cfRule>
    <cfRule type="cellIs" dxfId="718" priority="18" operator="lessThan">
      <formula>0.69999</formula>
    </cfRule>
    <cfRule type="cellIs" dxfId="717" priority="19" operator="between">
      <formula>0.7</formula>
      <formula>0.8999</formula>
    </cfRule>
    <cfRule type="cellIs" dxfId="716" priority="20" operator="between">
      <formula>0.9</formula>
      <formula>1</formula>
    </cfRule>
  </conditionalFormatting>
  <conditionalFormatting sqref="P4:P38">
    <cfRule type="cellIs" dxfId="715" priority="13" operator="equal">
      <formula>"-"</formula>
    </cfRule>
    <cfRule type="cellIs" dxfId="714" priority="14" operator="between">
      <formula>0.9</formula>
      <formula>1</formula>
    </cfRule>
    <cfRule type="cellIs" dxfId="713" priority="15" operator="between">
      <formula>0.7</formula>
      <formula>0.899</formula>
    </cfRule>
    <cfRule type="cellIs" dxfId="712" priority="16" operator="lessThan">
      <formula>0.699</formula>
    </cfRule>
  </conditionalFormatting>
  <conditionalFormatting sqref="P4:P38">
    <cfRule type="cellIs" dxfId="711" priority="9" operator="equal">
      <formula>"-"</formula>
    </cfRule>
    <cfRule type="cellIs" dxfId="710" priority="10" operator="lessThan">
      <formula>0.699</formula>
    </cfRule>
    <cfRule type="cellIs" dxfId="709" priority="11" operator="between">
      <formula>0.9</formula>
      <formula>1</formula>
    </cfRule>
    <cfRule type="cellIs" dxfId="708" priority="12" operator="between">
      <formula>0.7</formula>
      <formula>"89.99%"</formula>
    </cfRule>
  </conditionalFormatting>
  <conditionalFormatting sqref="P4:P38">
    <cfRule type="cellIs" dxfId="707" priority="5" operator="equal">
      <formula>"-"</formula>
    </cfRule>
    <cfRule type="cellIs" dxfId="706" priority="6" operator="lessThan">
      <formula>0.699</formula>
    </cfRule>
    <cfRule type="cellIs" dxfId="705" priority="7" operator="between">
      <formula>0.7</formula>
      <formula>0.899</formula>
    </cfRule>
    <cfRule type="cellIs" dxfId="704" priority="8" operator="between">
      <formula>0.9</formula>
      <formula>1</formula>
    </cfRule>
  </conditionalFormatting>
  <conditionalFormatting sqref="P4:P38">
    <cfRule type="cellIs" dxfId="703" priority="1" operator="equal">
      <formula>"-"</formula>
    </cfRule>
    <cfRule type="cellIs" dxfId="702" priority="2" operator="lessThan">
      <formula>0.699</formula>
    </cfRule>
    <cfRule type="cellIs" dxfId="701" priority="3" operator="between">
      <formula>0.7</formula>
      <formula>0.9166666</formula>
    </cfRule>
    <cfRule type="cellIs" dxfId="70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0"/>
  <sheetViews>
    <sheetView view="pageBreakPreview" topLeftCell="F19" zoomScale="70" zoomScaleNormal="70" zoomScaleSheetLayoutView="70" workbookViewId="0">
      <selection activeCell="N8" sqref="N8"/>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171</v>
      </c>
      <c r="C1" s="111"/>
      <c r="D1" s="111"/>
      <c r="E1" s="111"/>
      <c r="F1" s="111"/>
      <c r="G1" s="111"/>
      <c r="H1" s="111"/>
      <c r="I1" s="111"/>
      <c r="J1" s="111"/>
      <c r="K1" s="111"/>
      <c r="L1" s="111"/>
      <c r="M1" s="111"/>
      <c r="N1" s="111"/>
      <c r="O1" s="111"/>
      <c r="P1" s="111"/>
      <c r="Q1" s="111"/>
    </row>
    <row r="2" spans="1:20" ht="16.5" thickBot="1" x14ac:dyDescent="0.25">
      <c r="D2" s="2"/>
      <c r="E2" s="63"/>
      <c r="F2" s="63"/>
      <c r="G2" s="63"/>
      <c r="H2" s="63"/>
      <c r="I2" s="63"/>
      <c r="J2" s="63"/>
      <c r="K2" s="63"/>
      <c r="L2" s="69"/>
      <c r="M2" s="63"/>
      <c r="N2" s="63"/>
      <c r="O2" s="63"/>
      <c r="P2" s="63"/>
      <c r="Q2" s="6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212</v>
      </c>
      <c r="E4" s="47" t="s">
        <v>172</v>
      </c>
      <c r="F4" s="47" t="s">
        <v>173</v>
      </c>
      <c r="G4" s="10">
        <v>1</v>
      </c>
      <c r="H4" s="10">
        <v>0.5</v>
      </c>
      <c r="I4" s="10">
        <v>0.5</v>
      </c>
      <c r="J4" s="10">
        <v>0</v>
      </c>
      <c r="K4" s="10">
        <v>0</v>
      </c>
      <c r="L4" s="71">
        <v>0.25</v>
      </c>
      <c r="M4" s="10"/>
      <c r="N4" s="11"/>
      <c r="O4" s="12"/>
      <c r="P4" s="13">
        <f t="shared" ref="P4:P24" si="0">IF(H4=0,"-",IF((L4/H4)&lt;=1,(L4/H4),1))</f>
        <v>0.5</v>
      </c>
      <c r="Q4" s="14">
        <f>IF(((L4+M4+N4+O4)/(G4))&lt;=1,((L4+M4+N4+O4)/(G4)),1)</f>
        <v>0.25</v>
      </c>
      <c r="R4" s="2"/>
      <c r="T4" s="15"/>
    </row>
    <row r="5" spans="1:20" s="18" customFormat="1" ht="32.25" customHeight="1" thickBot="1" x14ac:dyDescent="0.25">
      <c r="A5" s="2"/>
      <c r="B5" s="43"/>
      <c r="C5" s="53"/>
      <c r="D5" s="119"/>
      <c r="E5" s="20" t="s">
        <v>174</v>
      </c>
      <c r="F5" s="20" t="s">
        <v>175</v>
      </c>
      <c r="G5" s="16">
        <v>1</v>
      </c>
      <c r="H5" s="16">
        <v>0</v>
      </c>
      <c r="I5" s="16">
        <v>1</v>
      </c>
      <c r="J5" s="16">
        <v>0</v>
      </c>
      <c r="K5" s="16">
        <v>0</v>
      </c>
      <c r="L5" s="72">
        <v>0</v>
      </c>
      <c r="M5" s="16"/>
      <c r="N5" s="16"/>
      <c r="O5" s="17"/>
      <c r="P5" s="13" t="str">
        <f t="shared" si="0"/>
        <v>-</v>
      </c>
      <c r="Q5" s="14">
        <f t="shared" ref="Q5:Q24" si="1">IF(((L5+M5+N5+O5)/(G5))&lt;=1,((L5+M5+N5+O5)/(G5)),1)</f>
        <v>0</v>
      </c>
      <c r="R5" s="2"/>
      <c r="T5" s="19"/>
    </row>
    <row r="6" spans="1:20" s="18" customFormat="1" ht="32.25" customHeight="1" thickBot="1" x14ac:dyDescent="0.25">
      <c r="A6" s="2"/>
      <c r="B6" s="43"/>
      <c r="C6" s="53"/>
      <c r="D6" s="119"/>
      <c r="E6" s="20" t="s">
        <v>176</v>
      </c>
      <c r="F6" s="20" t="s">
        <v>177</v>
      </c>
      <c r="G6" s="16">
        <v>1</v>
      </c>
      <c r="H6" s="16">
        <v>1</v>
      </c>
      <c r="I6" s="16">
        <v>0</v>
      </c>
      <c r="J6" s="16">
        <v>0</v>
      </c>
      <c r="K6" s="16">
        <v>0</v>
      </c>
      <c r="L6" s="72">
        <v>0</v>
      </c>
      <c r="M6" s="16"/>
      <c r="N6" s="16"/>
      <c r="O6" s="17"/>
      <c r="P6" s="13">
        <f t="shared" si="0"/>
        <v>0</v>
      </c>
      <c r="Q6" s="14">
        <f t="shared" si="1"/>
        <v>0</v>
      </c>
      <c r="R6" s="2"/>
      <c r="T6" s="19"/>
    </row>
    <row r="7" spans="1:20" s="18" customFormat="1" ht="32.25" customHeight="1" thickBot="1" x14ac:dyDescent="0.25">
      <c r="A7" s="2"/>
      <c r="B7" s="43"/>
      <c r="C7" s="53"/>
      <c r="D7" s="119"/>
      <c r="E7" s="20" t="s">
        <v>178</v>
      </c>
      <c r="F7" s="20" t="s">
        <v>179</v>
      </c>
      <c r="G7" s="16">
        <v>1</v>
      </c>
      <c r="H7" s="16">
        <v>0</v>
      </c>
      <c r="I7" s="16">
        <v>1</v>
      </c>
      <c r="J7" s="16">
        <v>0</v>
      </c>
      <c r="K7" s="16">
        <v>0</v>
      </c>
      <c r="L7" s="72">
        <v>0</v>
      </c>
      <c r="M7" s="16"/>
      <c r="N7" s="16"/>
      <c r="O7" s="17"/>
      <c r="P7" s="13" t="str">
        <f t="shared" si="0"/>
        <v>-</v>
      </c>
      <c r="Q7" s="14">
        <f t="shared" si="1"/>
        <v>0</v>
      </c>
      <c r="R7" s="2"/>
      <c r="T7" s="19"/>
    </row>
    <row r="8" spans="1:20" s="18" customFormat="1" ht="45.75" thickBot="1" x14ac:dyDescent="0.25">
      <c r="A8" s="2"/>
      <c r="B8" s="43"/>
      <c r="C8" s="53"/>
      <c r="D8" s="119"/>
      <c r="E8" s="20" t="s">
        <v>180</v>
      </c>
      <c r="F8" s="20" t="s">
        <v>181</v>
      </c>
      <c r="G8" s="16">
        <v>46</v>
      </c>
      <c r="H8" s="16">
        <v>1</v>
      </c>
      <c r="I8" s="16">
        <v>1</v>
      </c>
      <c r="J8" s="16">
        <v>2</v>
      </c>
      <c r="K8" s="16">
        <v>1</v>
      </c>
      <c r="L8" s="72">
        <v>0.9</v>
      </c>
      <c r="M8" s="16"/>
      <c r="N8" s="16"/>
      <c r="O8" s="17"/>
      <c r="P8" s="13">
        <f t="shared" si="0"/>
        <v>0.9</v>
      </c>
      <c r="Q8" s="14">
        <f t="shared" si="1"/>
        <v>1.9565217391304349E-2</v>
      </c>
      <c r="R8" s="2"/>
      <c r="T8" s="19"/>
    </row>
    <row r="9" spans="1:20" s="18" customFormat="1" ht="32.25" customHeight="1" thickBot="1" x14ac:dyDescent="0.25">
      <c r="A9" s="2"/>
      <c r="B9" s="43"/>
      <c r="C9" s="53"/>
      <c r="D9" s="119"/>
      <c r="E9" s="20" t="s">
        <v>182</v>
      </c>
      <c r="F9" s="20" t="s">
        <v>183</v>
      </c>
      <c r="G9" s="16">
        <v>46</v>
      </c>
      <c r="H9" s="16">
        <v>1</v>
      </c>
      <c r="I9" s="16">
        <v>1</v>
      </c>
      <c r="J9" s="16">
        <v>2</v>
      </c>
      <c r="K9" s="16">
        <v>1</v>
      </c>
      <c r="L9" s="72">
        <v>0.9</v>
      </c>
      <c r="M9" s="16"/>
      <c r="N9" s="16"/>
      <c r="O9" s="17"/>
      <c r="P9" s="13">
        <f t="shared" si="0"/>
        <v>0.9</v>
      </c>
      <c r="Q9" s="14">
        <f t="shared" si="1"/>
        <v>1.9565217391304349E-2</v>
      </c>
      <c r="R9" s="2"/>
      <c r="T9" s="19"/>
    </row>
    <row r="10" spans="1:20" s="18" customFormat="1" ht="45.75" thickBot="1" x14ac:dyDescent="0.25">
      <c r="A10" s="2"/>
      <c r="B10" s="43"/>
      <c r="C10" s="53"/>
      <c r="D10" s="119"/>
      <c r="E10" s="20" t="s">
        <v>184</v>
      </c>
      <c r="F10" s="20" t="s">
        <v>185</v>
      </c>
      <c r="G10" s="16">
        <v>1800</v>
      </c>
      <c r="H10" s="16">
        <v>50</v>
      </c>
      <c r="I10" s="16">
        <v>100</v>
      </c>
      <c r="J10" s="16">
        <v>100</v>
      </c>
      <c r="K10" s="16">
        <v>50</v>
      </c>
      <c r="L10" s="72">
        <v>100</v>
      </c>
      <c r="M10" s="16"/>
      <c r="N10" s="16"/>
      <c r="O10" s="17"/>
      <c r="P10" s="13">
        <f t="shared" si="0"/>
        <v>1</v>
      </c>
      <c r="Q10" s="14">
        <f t="shared" si="1"/>
        <v>5.5555555555555552E-2</v>
      </c>
      <c r="R10" s="2"/>
      <c r="T10" s="19"/>
    </row>
    <row r="11" spans="1:20" s="18" customFormat="1" ht="42.75" customHeight="1" thickBot="1" x14ac:dyDescent="0.25">
      <c r="A11" s="2"/>
      <c r="B11" s="43"/>
      <c r="C11" s="53"/>
      <c r="D11" s="119"/>
      <c r="E11" s="20" t="s">
        <v>186</v>
      </c>
      <c r="F11" s="20" t="s">
        <v>187</v>
      </c>
      <c r="G11" s="24">
        <v>0.6</v>
      </c>
      <c r="H11" s="24">
        <v>0.05</v>
      </c>
      <c r="I11" s="24">
        <v>0.1</v>
      </c>
      <c r="J11" s="24">
        <v>0.1</v>
      </c>
      <c r="K11" s="24">
        <v>0.05</v>
      </c>
      <c r="L11" s="82">
        <v>0.05</v>
      </c>
      <c r="M11" s="21"/>
      <c r="N11" s="21"/>
      <c r="O11" s="22"/>
      <c r="P11" s="13">
        <f t="shared" si="0"/>
        <v>1</v>
      </c>
      <c r="Q11" s="14">
        <f t="shared" si="1"/>
        <v>8.3333333333333343E-2</v>
      </c>
      <c r="R11" s="2"/>
      <c r="T11" s="19"/>
    </row>
    <row r="12" spans="1:20" ht="32.25" customHeight="1" thickBot="1" x14ac:dyDescent="0.25">
      <c r="A12" s="2"/>
      <c r="B12" s="43"/>
      <c r="C12" s="53"/>
      <c r="D12" s="119"/>
      <c r="E12" s="20" t="s">
        <v>188</v>
      </c>
      <c r="F12" s="20" t="s">
        <v>189</v>
      </c>
      <c r="G12" s="16">
        <v>1</v>
      </c>
      <c r="H12" s="87">
        <v>0.25</v>
      </c>
      <c r="I12" s="87">
        <v>0.25</v>
      </c>
      <c r="J12" s="87">
        <v>0.25</v>
      </c>
      <c r="K12" s="87">
        <v>0.25</v>
      </c>
      <c r="L12" s="88">
        <v>0.25</v>
      </c>
      <c r="M12" s="16"/>
      <c r="N12" s="16"/>
      <c r="O12" s="23"/>
      <c r="P12" s="13">
        <f t="shared" si="0"/>
        <v>1</v>
      </c>
      <c r="Q12" s="14">
        <f t="shared" si="1"/>
        <v>0.25</v>
      </c>
      <c r="R12" s="2"/>
      <c r="T12" s="15"/>
    </row>
    <row r="13" spans="1:20" ht="32.25" customHeight="1" thickBot="1" x14ac:dyDescent="0.25">
      <c r="B13" s="43"/>
      <c r="C13" s="53"/>
      <c r="D13" s="119"/>
      <c r="E13" s="20" t="s">
        <v>190</v>
      </c>
      <c r="F13" s="20" t="s">
        <v>191</v>
      </c>
      <c r="G13" s="21">
        <v>1</v>
      </c>
      <c r="H13" s="21">
        <v>0.25</v>
      </c>
      <c r="I13" s="21">
        <v>0.25</v>
      </c>
      <c r="J13" s="21">
        <v>0.25</v>
      </c>
      <c r="K13" s="21">
        <v>0.25</v>
      </c>
      <c r="L13" s="73">
        <v>0.25</v>
      </c>
      <c r="M13" s="21"/>
      <c r="N13" s="21"/>
      <c r="O13" s="22"/>
      <c r="P13" s="13">
        <f t="shared" si="0"/>
        <v>1</v>
      </c>
      <c r="Q13" s="14">
        <f t="shared" si="1"/>
        <v>0.25</v>
      </c>
      <c r="R13" s="2"/>
      <c r="T13" s="15"/>
    </row>
    <row r="14" spans="1:20" ht="32.25" customHeight="1" thickBot="1" x14ac:dyDescent="0.25">
      <c r="B14" s="43"/>
      <c r="C14" s="53"/>
      <c r="D14" s="120"/>
      <c r="E14" s="20" t="s">
        <v>192</v>
      </c>
      <c r="F14" s="20" t="s">
        <v>193</v>
      </c>
      <c r="G14" s="21">
        <v>1</v>
      </c>
      <c r="H14" s="21">
        <v>0.25</v>
      </c>
      <c r="I14" s="21">
        <v>0.25</v>
      </c>
      <c r="J14" s="21">
        <v>0.25</v>
      </c>
      <c r="K14" s="21">
        <v>0.25</v>
      </c>
      <c r="L14" s="73">
        <v>0</v>
      </c>
      <c r="M14" s="21"/>
      <c r="N14" s="21"/>
      <c r="O14" s="22"/>
      <c r="P14" s="13">
        <f t="shared" si="0"/>
        <v>0</v>
      </c>
      <c r="Q14" s="14">
        <f t="shared" si="1"/>
        <v>0</v>
      </c>
      <c r="T14" s="15"/>
    </row>
    <row r="15" spans="1:20" ht="57" customHeight="1" thickBot="1" x14ac:dyDescent="0.25">
      <c r="B15" s="43"/>
      <c r="C15" s="53"/>
      <c r="D15" s="121" t="s">
        <v>213</v>
      </c>
      <c r="E15" s="20" t="s">
        <v>194</v>
      </c>
      <c r="F15" s="20" t="s">
        <v>195</v>
      </c>
      <c r="G15" s="21">
        <v>1</v>
      </c>
      <c r="H15" s="21">
        <v>0.25</v>
      </c>
      <c r="I15" s="21">
        <v>0.25</v>
      </c>
      <c r="J15" s="21">
        <v>0.25</v>
      </c>
      <c r="K15" s="21">
        <v>0.25</v>
      </c>
      <c r="L15" s="73">
        <v>0.25</v>
      </c>
      <c r="M15" s="21"/>
      <c r="N15" s="21"/>
      <c r="O15" s="22"/>
      <c r="P15" s="13">
        <f t="shared" si="0"/>
        <v>1</v>
      </c>
      <c r="Q15" s="14">
        <f t="shared" si="1"/>
        <v>0.25</v>
      </c>
      <c r="T15" s="15"/>
    </row>
    <row r="16" spans="1:20" ht="45.75" thickBot="1" x14ac:dyDescent="0.25">
      <c r="B16" s="43"/>
      <c r="C16" s="53"/>
      <c r="D16" s="119"/>
      <c r="E16" s="20" t="s">
        <v>196</v>
      </c>
      <c r="F16" s="20" t="s">
        <v>197</v>
      </c>
      <c r="G16" s="21">
        <v>1</v>
      </c>
      <c r="H16" s="21">
        <v>0.25</v>
      </c>
      <c r="I16" s="21">
        <v>0.25</v>
      </c>
      <c r="J16" s="21">
        <v>0.25</v>
      </c>
      <c r="K16" s="21">
        <v>0.25</v>
      </c>
      <c r="L16" s="73">
        <v>0.25</v>
      </c>
      <c r="M16" s="21"/>
      <c r="N16" s="21"/>
      <c r="O16" s="22"/>
      <c r="P16" s="13">
        <f t="shared" si="0"/>
        <v>1</v>
      </c>
      <c r="Q16" s="14">
        <f t="shared" si="1"/>
        <v>0.25</v>
      </c>
      <c r="T16" s="15"/>
    </row>
    <row r="17" spans="2:20" ht="32.25" customHeight="1" thickBot="1" x14ac:dyDescent="0.25">
      <c r="B17" s="43"/>
      <c r="C17" s="53"/>
      <c r="D17" s="119"/>
      <c r="E17" s="20" t="s">
        <v>198</v>
      </c>
      <c r="F17" s="20" t="s">
        <v>199</v>
      </c>
      <c r="G17" s="21">
        <v>6</v>
      </c>
      <c r="H17" s="21">
        <v>1</v>
      </c>
      <c r="I17" s="21">
        <v>1</v>
      </c>
      <c r="J17" s="21">
        <v>1</v>
      </c>
      <c r="K17" s="21">
        <v>1</v>
      </c>
      <c r="L17" s="73">
        <v>1</v>
      </c>
      <c r="M17" s="21"/>
      <c r="N17" s="21"/>
      <c r="O17" s="22"/>
      <c r="P17" s="13">
        <f t="shared" si="0"/>
        <v>1</v>
      </c>
      <c r="Q17" s="14">
        <f t="shared" si="1"/>
        <v>0.16666666666666666</v>
      </c>
      <c r="T17" s="15"/>
    </row>
    <row r="18" spans="2:20" ht="45.75" thickBot="1" x14ac:dyDescent="0.25">
      <c r="B18" s="43"/>
      <c r="C18" s="53"/>
      <c r="D18" s="119"/>
      <c r="E18" s="20" t="s">
        <v>200</v>
      </c>
      <c r="F18" s="20" t="s">
        <v>201</v>
      </c>
      <c r="G18" s="21">
        <v>2</v>
      </c>
      <c r="H18" s="21">
        <v>0.5</v>
      </c>
      <c r="I18" s="21">
        <v>0.5</v>
      </c>
      <c r="J18" s="21">
        <v>0.5</v>
      </c>
      <c r="K18" s="21">
        <v>0.5</v>
      </c>
      <c r="L18" s="73">
        <v>0.5</v>
      </c>
      <c r="M18" s="21"/>
      <c r="N18" s="21"/>
      <c r="O18" s="22"/>
      <c r="P18" s="13">
        <f t="shared" si="0"/>
        <v>1</v>
      </c>
      <c r="Q18" s="14">
        <f t="shared" si="1"/>
        <v>0.25</v>
      </c>
      <c r="T18" s="15"/>
    </row>
    <row r="19" spans="2:20" ht="32.25" customHeight="1" thickBot="1" x14ac:dyDescent="0.25">
      <c r="B19" s="43"/>
      <c r="C19" s="53"/>
      <c r="D19" s="119"/>
      <c r="E19" s="20" t="s">
        <v>202</v>
      </c>
      <c r="F19" s="20" t="s">
        <v>203</v>
      </c>
      <c r="G19" s="24">
        <v>1</v>
      </c>
      <c r="H19" s="24">
        <v>0.25</v>
      </c>
      <c r="I19" s="24">
        <v>0.25</v>
      </c>
      <c r="J19" s="24">
        <v>0.25</v>
      </c>
      <c r="K19" s="24">
        <v>0.25</v>
      </c>
      <c r="L19" s="82">
        <v>0.25</v>
      </c>
      <c r="M19" s="24"/>
      <c r="N19" s="25"/>
      <c r="O19" s="26"/>
      <c r="P19" s="13">
        <f t="shared" si="0"/>
        <v>1</v>
      </c>
      <c r="Q19" s="14">
        <f t="shared" si="1"/>
        <v>0.25</v>
      </c>
      <c r="T19" s="15"/>
    </row>
    <row r="20" spans="2:20" ht="60.75" thickBot="1" x14ac:dyDescent="0.25">
      <c r="B20" s="43"/>
      <c r="C20" s="53"/>
      <c r="D20" s="119"/>
      <c r="E20" s="20" t="s">
        <v>204</v>
      </c>
      <c r="F20" s="20" t="s">
        <v>205</v>
      </c>
      <c r="G20" s="21">
        <v>4</v>
      </c>
      <c r="H20" s="21">
        <v>1</v>
      </c>
      <c r="I20" s="21">
        <v>1</v>
      </c>
      <c r="J20" s="21">
        <v>1</v>
      </c>
      <c r="K20" s="21">
        <v>1</v>
      </c>
      <c r="L20" s="73">
        <v>1</v>
      </c>
      <c r="M20" s="21"/>
      <c r="N20" s="21"/>
      <c r="O20" s="22"/>
      <c r="P20" s="13">
        <f t="shared" si="0"/>
        <v>1</v>
      </c>
      <c r="Q20" s="14">
        <f t="shared" si="1"/>
        <v>0.25</v>
      </c>
      <c r="T20" s="15"/>
    </row>
    <row r="21" spans="2:20" ht="50.25" customHeight="1" thickBot="1" x14ac:dyDescent="0.25">
      <c r="B21" s="43"/>
      <c r="C21" s="53"/>
      <c r="D21" s="119"/>
      <c r="E21" s="20" t="s">
        <v>206</v>
      </c>
      <c r="F21" s="20" t="s">
        <v>207</v>
      </c>
      <c r="G21" s="21">
        <v>1</v>
      </c>
      <c r="H21" s="21">
        <v>1</v>
      </c>
      <c r="I21" s="21">
        <v>0</v>
      </c>
      <c r="J21" s="21">
        <v>0</v>
      </c>
      <c r="K21" s="21">
        <v>0</v>
      </c>
      <c r="L21" s="73">
        <v>0.5</v>
      </c>
      <c r="M21" s="21"/>
      <c r="N21" s="21"/>
      <c r="O21" s="22"/>
      <c r="P21" s="13">
        <f t="shared" si="0"/>
        <v>0.5</v>
      </c>
      <c r="Q21" s="14">
        <f t="shared" si="1"/>
        <v>0.5</v>
      </c>
      <c r="T21" s="15"/>
    </row>
    <row r="22" spans="2:20" ht="32.25" customHeight="1" thickBot="1" x14ac:dyDescent="0.25">
      <c r="B22" s="43"/>
      <c r="C22" s="53"/>
      <c r="D22" s="119"/>
      <c r="E22" s="20" t="s">
        <v>208</v>
      </c>
      <c r="F22" s="20" t="s">
        <v>209</v>
      </c>
      <c r="G22" s="21">
        <v>1</v>
      </c>
      <c r="H22" s="21">
        <v>0.15</v>
      </c>
      <c r="I22" s="21">
        <v>0.35</v>
      </c>
      <c r="J22" s="21">
        <v>0.35</v>
      </c>
      <c r="K22" s="21">
        <v>0.15</v>
      </c>
      <c r="L22" s="73">
        <v>0.15</v>
      </c>
      <c r="M22" s="21"/>
      <c r="N22" s="21"/>
      <c r="O22" s="22"/>
      <c r="P22" s="13">
        <f t="shared" si="0"/>
        <v>1</v>
      </c>
      <c r="Q22" s="14">
        <f t="shared" si="1"/>
        <v>0.15</v>
      </c>
      <c r="T22" s="15"/>
    </row>
    <row r="23" spans="2:20" ht="32.25" customHeight="1" thickBot="1" x14ac:dyDescent="0.25">
      <c r="B23" s="43"/>
      <c r="C23" s="53"/>
      <c r="D23" s="120"/>
      <c r="E23" s="20" t="s">
        <v>210</v>
      </c>
      <c r="F23" s="20" t="s">
        <v>211</v>
      </c>
      <c r="G23" s="21">
        <v>1</v>
      </c>
      <c r="H23" s="21">
        <v>0.25</v>
      </c>
      <c r="I23" s="21">
        <v>0.25</v>
      </c>
      <c r="J23" s="21">
        <v>0.25</v>
      </c>
      <c r="K23" s="21">
        <v>0.25</v>
      </c>
      <c r="L23" s="73">
        <v>0.25</v>
      </c>
      <c r="M23" s="21"/>
      <c r="N23" s="21"/>
      <c r="O23" s="22"/>
      <c r="P23" s="13">
        <f t="shared" si="0"/>
        <v>1</v>
      </c>
      <c r="Q23" s="14">
        <f t="shared" si="1"/>
        <v>0.25</v>
      </c>
      <c r="T23" s="15"/>
    </row>
    <row r="24" spans="2:20" ht="32.25" customHeight="1" thickBot="1" x14ac:dyDescent="0.25">
      <c r="B24" s="43"/>
      <c r="C24" s="53"/>
      <c r="D24" s="65"/>
      <c r="E24" s="20" t="s">
        <v>1252</v>
      </c>
      <c r="F24" s="20" t="s">
        <v>1253</v>
      </c>
      <c r="G24" s="21">
        <v>2</v>
      </c>
      <c r="H24" s="21">
        <v>1</v>
      </c>
      <c r="I24" s="21">
        <v>1</v>
      </c>
      <c r="J24" s="21">
        <v>0</v>
      </c>
      <c r="K24" s="21">
        <v>0</v>
      </c>
      <c r="L24" s="73">
        <v>0.5</v>
      </c>
      <c r="M24" s="21"/>
      <c r="N24" s="21"/>
      <c r="O24" s="22"/>
      <c r="P24" s="13">
        <f t="shared" si="0"/>
        <v>0.5</v>
      </c>
      <c r="Q24" s="14">
        <f t="shared" si="1"/>
        <v>0.25</v>
      </c>
      <c r="T24" s="15"/>
    </row>
    <row r="25" spans="2:20" ht="69" customHeight="1" thickBot="1" x14ac:dyDescent="0.25">
      <c r="B25" s="112" t="s">
        <v>91</v>
      </c>
      <c r="C25" s="112" t="s">
        <v>92</v>
      </c>
      <c r="D25" s="114" t="s">
        <v>214</v>
      </c>
      <c r="E25" s="34" t="s">
        <v>15</v>
      </c>
      <c r="F25" s="49"/>
      <c r="G25" s="116" t="s">
        <v>16</v>
      </c>
      <c r="H25" s="64" t="s">
        <v>44</v>
      </c>
      <c r="I25" s="34" t="s">
        <v>45</v>
      </c>
      <c r="J25" s="35" t="s">
        <v>46</v>
      </c>
      <c r="K25" s="35" t="s">
        <v>40</v>
      </c>
      <c r="L25" s="74" t="s">
        <v>37</v>
      </c>
      <c r="M25" s="34" t="s">
        <v>38</v>
      </c>
      <c r="N25" s="35" t="s">
        <v>39</v>
      </c>
      <c r="O25" s="35" t="s">
        <v>40</v>
      </c>
      <c r="P25" s="36" t="s">
        <v>17</v>
      </c>
      <c r="Q25" s="37" t="s">
        <v>12</v>
      </c>
    </row>
    <row r="26" spans="2:20" ht="16.5" thickBot="1" x14ac:dyDescent="0.25">
      <c r="B26" s="113"/>
      <c r="C26" s="113"/>
      <c r="D26" s="115"/>
      <c r="E26" s="38">
        <f>COUNTA(E4:E23)</f>
        <v>20</v>
      </c>
      <c r="F26" s="50"/>
      <c r="G26" s="117"/>
      <c r="H26" s="40">
        <f t="shared" ref="H26:O26" si="2">COUNTIF(H4:H23,"&gt;0")</f>
        <v>18</v>
      </c>
      <c r="I26" s="40">
        <f t="shared" si="2"/>
        <v>18</v>
      </c>
      <c r="J26" s="40">
        <f t="shared" si="2"/>
        <v>15</v>
      </c>
      <c r="K26" s="40">
        <f t="shared" si="2"/>
        <v>15</v>
      </c>
      <c r="L26" s="75">
        <f t="shared" si="2"/>
        <v>16</v>
      </c>
      <c r="M26" s="40">
        <f t="shared" si="2"/>
        <v>0</v>
      </c>
      <c r="N26" s="40">
        <f t="shared" si="2"/>
        <v>0</v>
      </c>
      <c r="O26" s="40">
        <f t="shared" si="2"/>
        <v>0</v>
      </c>
      <c r="P26" s="41">
        <f>AVERAGE(P4:P23)</f>
        <v>0.8222222222222223</v>
      </c>
      <c r="Q26" s="41">
        <f>AVERAGE(Q4:Q23)</f>
        <v>0.16223429951690821</v>
      </c>
    </row>
    <row r="27" spans="2:20" ht="12" customHeight="1" x14ac:dyDescent="0.2"/>
    <row r="29" spans="2:20" ht="12" customHeight="1" x14ac:dyDescent="0.2"/>
    <row r="30" spans="2:20" ht="55.5" customHeight="1" x14ac:dyDescent="0.2"/>
  </sheetData>
  <autoFilter ref="B3:Q25"/>
  <mergeCells count="7">
    <mergeCell ref="B1:Q1"/>
    <mergeCell ref="D4:D14"/>
    <mergeCell ref="D15:D23"/>
    <mergeCell ref="B25:B26"/>
    <mergeCell ref="C25:C26"/>
    <mergeCell ref="D25:D26"/>
    <mergeCell ref="G25:G26"/>
  </mergeCells>
  <conditionalFormatting sqref="Q4:Q23">
    <cfRule type="cellIs" dxfId="699" priority="137" operator="equal">
      <formula>"-"</formula>
    </cfRule>
    <cfRule type="cellIs" dxfId="698" priority="138" operator="between">
      <formula>0.9</formula>
      <formula>1</formula>
    </cfRule>
    <cfRule type="cellIs" dxfId="697" priority="139" operator="between">
      <formula>0.7</formula>
      <formula>0.899</formula>
    </cfRule>
    <cfRule type="cellIs" dxfId="696" priority="140" operator="between">
      <formula>0</formula>
      <formula>0.699</formula>
    </cfRule>
  </conditionalFormatting>
  <conditionalFormatting sqref="Q4:Q23">
    <cfRule type="cellIs" dxfId="695" priority="133" operator="equal">
      <formula>"-"</formula>
    </cfRule>
    <cfRule type="cellIs" dxfId="694" priority="134" operator="lessThan">
      <formula>0.699</formula>
    </cfRule>
    <cfRule type="cellIs" dxfId="693" priority="135" operator="between">
      <formula>0.7</formula>
      <formula>0.8999</formula>
    </cfRule>
    <cfRule type="cellIs" dxfId="692" priority="136" operator="between">
      <formula>0.9</formula>
      <formula>1</formula>
    </cfRule>
  </conditionalFormatting>
  <conditionalFormatting sqref="Q4:Q23">
    <cfRule type="cellIs" dxfId="691" priority="129" operator="equal">
      <formula>"-"</formula>
    </cfRule>
    <cfRule type="cellIs" dxfId="690" priority="130" operator="lessThan">
      <formula>0.69999</formula>
    </cfRule>
    <cfRule type="cellIs" dxfId="689" priority="131" operator="between">
      <formula>0.7</formula>
      <formula>0.8999</formula>
    </cfRule>
    <cfRule type="cellIs" dxfId="688" priority="132" operator="between">
      <formula>0.9</formula>
      <formula>1</formula>
    </cfRule>
  </conditionalFormatting>
  <conditionalFormatting sqref="Q4:Q23">
    <cfRule type="cellIs" dxfId="687" priority="125" operator="equal">
      <formula>"-"</formula>
    </cfRule>
    <cfRule type="cellIs" dxfId="686" priority="126" operator="between">
      <formula>0.9</formula>
      <formula>1</formula>
    </cfRule>
    <cfRule type="cellIs" dxfId="685" priority="127" operator="between">
      <formula>0.7</formula>
      <formula>0.899</formula>
    </cfRule>
    <cfRule type="cellIs" dxfId="684" priority="128" operator="lessThan">
      <formula>0.699</formula>
    </cfRule>
  </conditionalFormatting>
  <conditionalFormatting sqref="Q4:Q23">
    <cfRule type="cellIs" dxfId="683" priority="121" operator="equal">
      <formula>"-"</formula>
    </cfRule>
    <cfRule type="cellIs" dxfId="682" priority="122" operator="lessThan">
      <formula>0.699</formula>
    </cfRule>
    <cfRule type="cellIs" dxfId="681" priority="123" operator="between">
      <formula>0.9</formula>
      <formula>1</formula>
    </cfRule>
    <cfRule type="cellIs" dxfId="680" priority="124" operator="between">
      <formula>0.7</formula>
      <formula>"89.99%"</formula>
    </cfRule>
  </conditionalFormatting>
  <conditionalFormatting sqref="Q4:Q23">
    <cfRule type="cellIs" dxfId="679" priority="117" operator="equal">
      <formula>"-"</formula>
    </cfRule>
    <cfRule type="cellIs" dxfId="678" priority="118" operator="lessThan">
      <formula>0.699</formula>
    </cfRule>
    <cfRule type="cellIs" dxfId="677" priority="119" operator="between">
      <formula>0.7</formula>
      <formula>0.899</formula>
    </cfRule>
    <cfRule type="cellIs" dxfId="676" priority="120" operator="between">
      <formula>0.9</formula>
      <formula>1</formula>
    </cfRule>
  </conditionalFormatting>
  <conditionalFormatting sqref="Q4:Q23">
    <cfRule type="cellIs" dxfId="675" priority="113" operator="equal">
      <formula>"-"</formula>
    </cfRule>
    <cfRule type="cellIs" dxfId="674" priority="114" operator="lessThan">
      <formula>0.699</formula>
    </cfRule>
    <cfRule type="cellIs" dxfId="673" priority="115" operator="between">
      <formula>0.7</formula>
      <formula>0.9166666</formula>
    </cfRule>
    <cfRule type="cellIs" dxfId="672" priority="116" operator="between">
      <formula>0.9167</formula>
      <formula>1</formula>
    </cfRule>
  </conditionalFormatting>
  <conditionalFormatting sqref="Q24">
    <cfRule type="cellIs" dxfId="671" priority="109" operator="equal">
      <formula>"-"</formula>
    </cfRule>
    <cfRule type="cellIs" dxfId="670" priority="110" operator="between">
      <formula>0.9</formula>
      <formula>1</formula>
    </cfRule>
    <cfRule type="cellIs" dxfId="669" priority="111" operator="between">
      <formula>0.7</formula>
      <formula>0.899</formula>
    </cfRule>
    <cfRule type="cellIs" dxfId="668" priority="112" operator="between">
      <formula>0</formula>
      <formula>0.699</formula>
    </cfRule>
  </conditionalFormatting>
  <conditionalFormatting sqref="Q24">
    <cfRule type="cellIs" dxfId="667" priority="105" operator="equal">
      <formula>"-"</formula>
    </cfRule>
    <cfRule type="cellIs" dxfId="666" priority="106" operator="lessThan">
      <formula>0.699</formula>
    </cfRule>
    <cfRule type="cellIs" dxfId="665" priority="107" operator="between">
      <formula>0.7</formula>
      <formula>0.8999</formula>
    </cfRule>
    <cfRule type="cellIs" dxfId="664" priority="108" operator="between">
      <formula>0.9</formula>
      <formula>1</formula>
    </cfRule>
  </conditionalFormatting>
  <conditionalFormatting sqref="Q24">
    <cfRule type="cellIs" dxfId="663" priority="101" operator="equal">
      <formula>"-"</formula>
    </cfRule>
    <cfRule type="cellIs" dxfId="662" priority="102" operator="lessThan">
      <formula>0.69999</formula>
    </cfRule>
    <cfRule type="cellIs" dxfId="661" priority="103" operator="between">
      <formula>0.7</formula>
      <formula>0.8999</formula>
    </cfRule>
    <cfRule type="cellIs" dxfId="660" priority="104" operator="between">
      <formula>0.9</formula>
      <formula>1</formula>
    </cfRule>
  </conditionalFormatting>
  <conditionalFormatting sqref="Q24">
    <cfRule type="cellIs" dxfId="659" priority="97" operator="equal">
      <formula>"-"</formula>
    </cfRule>
    <cfRule type="cellIs" dxfId="658" priority="98" operator="between">
      <formula>0.9</formula>
      <formula>1</formula>
    </cfRule>
    <cfRule type="cellIs" dxfId="657" priority="99" operator="between">
      <formula>0.7</formula>
      <formula>0.899</formula>
    </cfRule>
    <cfRule type="cellIs" dxfId="656" priority="100" operator="lessThan">
      <formula>0.699</formula>
    </cfRule>
  </conditionalFormatting>
  <conditionalFormatting sqref="Q24">
    <cfRule type="cellIs" dxfId="655" priority="93" operator="equal">
      <formula>"-"</formula>
    </cfRule>
    <cfRule type="cellIs" dxfId="654" priority="94" operator="lessThan">
      <formula>0.699</formula>
    </cfRule>
    <cfRule type="cellIs" dxfId="653" priority="95" operator="between">
      <formula>0.9</formula>
      <formula>1</formula>
    </cfRule>
    <cfRule type="cellIs" dxfId="652" priority="96" operator="between">
      <formula>0.7</formula>
      <formula>"89.99%"</formula>
    </cfRule>
  </conditionalFormatting>
  <conditionalFormatting sqref="Q24">
    <cfRule type="cellIs" dxfId="651" priority="89" operator="equal">
      <formula>"-"</formula>
    </cfRule>
    <cfRule type="cellIs" dxfId="650" priority="90" operator="lessThan">
      <formula>0.699</formula>
    </cfRule>
    <cfRule type="cellIs" dxfId="649" priority="91" operator="between">
      <formula>0.7</formula>
      <formula>0.899</formula>
    </cfRule>
    <cfRule type="cellIs" dxfId="648" priority="92" operator="between">
      <formula>0.9</formula>
      <formula>1</formula>
    </cfRule>
  </conditionalFormatting>
  <conditionalFormatting sqref="Q24">
    <cfRule type="cellIs" dxfId="647" priority="85" operator="equal">
      <formula>"-"</formula>
    </cfRule>
    <cfRule type="cellIs" dxfId="646" priority="86" operator="lessThan">
      <formula>0.699</formula>
    </cfRule>
    <cfRule type="cellIs" dxfId="645" priority="87" operator="between">
      <formula>0.7</formula>
      <formula>0.9166666</formula>
    </cfRule>
    <cfRule type="cellIs" dxfId="644" priority="88" operator="between">
      <formula>0.9167</formula>
      <formula>1</formula>
    </cfRule>
  </conditionalFormatting>
  <conditionalFormatting sqref="P4:P24">
    <cfRule type="cellIs" dxfId="643" priority="25" operator="equal">
      <formula>"-"</formula>
    </cfRule>
    <cfRule type="cellIs" dxfId="642" priority="26" operator="between">
      <formula>0.9</formula>
      <formula>1</formula>
    </cfRule>
    <cfRule type="cellIs" dxfId="641" priority="27" operator="between">
      <formula>0.7</formula>
      <formula>0.899</formula>
    </cfRule>
    <cfRule type="cellIs" dxfId="640" priority="28" operator="between">
      <formula>0</formula>
      <formula>0.699</formula>
    </cfRule>
  </conditionalFormatting>
  <conditionalFormatting sqref="P4:P24">
    <cfRule type="cellIs" dxfId="639" priority="21" operator="equal">
      <formula>"-"</formula>
    </cfRule>
    <cfRule type="cellIs" dxfId="638" priority="22" operator="lessThan">
      <formula>0.699</formula>
    </cfRule>
    <cfRule type="cellIs" dxfId="637" priority="23" operator="between">
      <formula>0.7</formula>
      <formula>0.8999</formula>
    </cfRule>
    <cfRule type="cellIs" dxfId="636" priority="24" operator="between">
      <formula>0.9</formula>
      <formula>1</formula>
    </cfRule>
  </conditionalFormatting>
  <conditionalFormatting sqref="P4:P24">
    <cfRule type="cellIs" dxfId="635" priority="17" operator="equal">
      <formula>"-"</formula>
    </cfRule>
    <cfRule type="cellIs" dxfId="634" priority="18" operator="lessThan">
      <formula>0.69999</formula>
    </cfRule>
    <cfRule type="cellIs" dxfId="633" priority="19" operator="between">
      <formula>0.7</formula>
      <formula>0.8999</formula>
    </cfRule>
    <cfRule type="cellIs" dxfId="632" priority="20" operator="between">
      <formula>0.9</formula>
      <formula>1</formula>
    </cfRule>
  </conditionalFormatting>
  <conditionalFormatting sqref="P4:P24">
    <cfRule type="cellIs" dxfId="631" priority="13" operator="equal">
      <formula>"-"</formula>
    </cfRule>
    <cfRule type="cellIs" dxfId="630" priority="14" operator="between">
      <formula>0.9</formula>
      <formula>1</formula>
    </cfRule>
    <cfRule type="cellIs" dxfId="629" priority="15" operator="between">
      <formula>0.7</formula>
      <formula>0.899</formula>
    </cfRule>
    <cfRule type="cellIs" dxfId="628" priority="16" operator="lessThan">
      <formula>0.699</formula>
    </cfRule>
  </conditionalFormatting>
  <conditionalFormatting sqref="P4:P24">
    <cfRule type="cellIs" dxfId="627" priority="9" operator="equal">
      <formula>"-"</formula>
    </cfRule>
    <cfRule type="cellIs" dxfId="626" priority="10" operator="lessThan">
      <formula>0.699</formula>
    </cfRule>
    <cfRule type="cellIs" dxfId="625" priority="11" operator="between">
      <formula>0.9</formula>
      <formula>1</formula>
    </cfRule>
    <cfRule type="cellIs" dxfId="624" priority="12" operator="between">
      <formula>0.7</formula>
      <formula>"89.99%"</formula>
    </cfRule>
  </conditionalFormatting>
  <conditionalFormatting sqref="P4:P24">
    <cfRule type="cellIs" dxfId="623" priority="5" operator="equal">
      <formula>"-"</formula>
    </cfRule>
    <cfRule type="cellIs" dxfId="622" priority="6" operator="lessThan">
      <formula>0.699</formula>
    </cfRule>
    <cfRule type="cellIs" dxfId="621" priority="7" operator="between">
      <formula>0.7</formula>
      <formula>0.899</formula>
    </cfRule>
    <cfRule type="cellIs" dxfId="620" priority="8" operator="between">
      <formula>0.9</formula>
      <formula>1</formula>
    </cfRule>
  </conditionalFormatting>
  <conditionalFormatting sqref="P4:P24">
    <cfRule type="cellIs" dxfId="619" priority="1" operator="equal">
      <formula>"-"</formula>
    </cfRule>
    <cfRule type="cellIs" dxfId="618" priority="2" operator="lessThan">
      <formula>0.699</formula>
    </cfRule>
    <cfRule type="cellIs" dxfId="617" priority="3" operator="between">
      <formula>0.7</formula>
      <formula>0.9166666</formula>
    </cfRule>
    <cfRule type="cellIs" dxfId="616"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7"/>
  <sheetViews>
    <sheetView view="pageBreakPreview" topLeftCell="F1" zoomScale="70" zoomScaleNormal="70" zoomScaleSheetLayoutView="70" workbookViewId="0">
      <selection activeCell="L2" sqref="L1:L1048576"/>
    </sheetView>
  </sheetViews>
  <sheetFormatPr baseColWidth="10" defaultRowHeight="15" x14ac:dyDescent="0.2"/>
  <cols>
    <col min="1" max="1" width="2.85546875" style="1" customWidth="1"/>
    <col min="2" max="4" width="27.7109375" style="1" customWidth="1"/>
    <col min="5" max="6" width="62.7109375" style="1" customWidth="1"/>
    <col min="7" max="7" width="20.5703125" style="1" customWidth="1"/>
    <col min="8" max="11" width="19.42578125" style="1" customWidth="1"/>
    <col min="12" max="12" width="19.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215</v>
      </c>
      <c r="C1" s="111"/>
      <c r="D1" s="111"/>
      <c r="E1" s="111"/>
      <c r="F1" s="111"/>
      <c r="G1" s="111"/>
      <c r="H1" s="111"/>
      <c r="I1" s="111"/>
      <c r="J1" s="111"/>
      <c r="K1" s="111"/>
      <c r="L1" s="111"/>
      <c r="M1" s="111"/>
      <c r="N1" s="111"/>
      <c r="O1" s="111"/>
      <c r="P1" s="111"/>
      <c r="Q1" s="111"/>
    </row>
    <row r="2" spans="1:20" ht="16.5" thickBot="1" x14ac:dyDescent="0.25">
      <c r="D2" s="2"/>
      <c r="E2" s="63"/>
      <c r="F2" s="63"/>
      <c r="G2" s="63"/>
      <c r="H2" s="63"/>
      <c r="I2" s="63"/>
      <c r="J2" s="63"/>
      <c r="K2" s="63"/>
      <c r="L2" s="69"/>
      <c r="M2" s="63"/>
      <c r="N2" s="63"/>
      <c r="O2" s="63"/>
      <c r="P2" s="63"/>
      <c r="Q2" s="6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385</v>
      </c>
      <c r="E4" s="47" t="s">
        <v>216</v>
      </c>
      <c r="F4" s="47" t="s">
        <v>217</v>
      </c>
      <c r="G4" s="10">
        <v>1</v>
      </c>
      <c r="H4" s="10">
        <v>0</v>
      </c>
      <c r="I4" s="10">
        <v>1</v>
      </c>
      <c r="J4" s="10">
        <v>0</v>
      </c>
      <c r="K4" s="10">
        <v>0</v>
      </c>
      <c r="L4" s="71">
        <v>0</v>
      </c>
      <c r="M4" s="10"/>
      <c r="N4" s="11"/>
      <c r="O4" s="12"/>
      <c r="P4" s="13" t="str">
        <f t="shared" ref="P4:P35" si="0">IF(H4=0,"-",IF((L4/H4)&lt;=1,(L4/H4),1))</f>
        <v>-</v>
      </c>
      <c r="Q4" s="14">
        <f>IF(((L4+M4+N4+O4)/(G4))&lt;=1,((L4+M4+N4+O4)/(G4)),1)</f>
        <v>0</v>
      </c>
      <c r="R4" s="2"/>
      <c r="T4" s="15"/>
    </row>
    <row r="5" spans="1:20" s="18" customFormat="1" ht="79.5" customHeight="1" thickBot="1" x14ac:dyDescent="0.25">
      <c r="A5" s="2"/>
      <c r="B5" s="43"/>
      <c r="C5" s="53"/>
      <c r="D5" s="119"/>
      <c r="E5" s="20" t="s">
        <v>218</v>
      </c>
      <c r="F5" s="20" t="s">
        <v>219</v>
      </c>
      <c r="G5" s="16">
        <v>1</v>
      </c>
      <c r="H5" s="16">
        <v>1</v>
      </c>
      <c r="I5" s="16">
        <v>0</v>
      </c>
      <c r="J5" s="16">
        <v>0</v>
      </c>
      <c r="K5" s="16">
        <v>0</v>
      </c>
      <c r="L5" s="72">
        <v>0</v>
      </c>
      <c r="M5" s="16"/>
      <c r="N5" s="16"/>
      <c r="O5" s="17"/>
      <c r="P5" s="13">
        <f t="shared" si="0"/>
        <v>0</v>
      </c>
      <c r="Q5" s="14">
        <f t="shared" ref="Q5:Q68" si="1">IF(((L5+M5+N5+O5)/(G5))&lt;=1,((L5+M5+N5+O5)/(G5)),1)</f>
        <v>0</v>
      </c>
      <c r="R5" s="2"/>
      <c r="T5" s="19"/>
    </row>
    <row r="6" spans="1:20" s="18" customFormat="1" ht="79.5" customHeight="1" thickBot="1" x14ac:dyDescent="0.25">
      <c r="A6" s="2"/>
      <c r="B6" s="43"/>
      <c r="C6" s="53"/>
      <c r="D6" s="119"/>
      <c r="E6" s="20" t="s">
        <v>220</v>
      </c>
      <c r="F6" s="20" t="s">
        <v>221</v>
      </c>
      <c r="G6" s="16">
        <v>1</v>
      </c>
      <c r="H6" s="16">
        <v>1</v>
      </c>
      <c r="I6" s="16">
        <v>0</v>
      </c>
      <c r="J6" s="16">
        <v>0</v>
      </c>
      <c r="K6" s="16">
        <v>0</v>
      </c>
      <c r="L6" s="72">
        <v>0</v>
      </c>
      <c r="M6" s="16"/>
      <c r="N6" s="16"/>
      <c r="O6" s="17"/>
      <c r="P6" s="13">
        <f t="shared" si="0"/>
        <v>0</v>
      </c>
      <c r="Q6" s="14">
        <f t="shared" si="1"/>
        <v>0</v>
      </c>
      <c r="R6" s="2"/>
      <c r="T6" s="19"/>
    </row>
    <row r="7" spans="1:20" s="18" customFormat="1" ht="79.5" customHeight="1" thickBot="1" x14ac:dyDescent="0.25">
      <c r="A7" s="2"/>
      <c r="B7" s="43"/>
      <c r="C7" s="53"/>
      <c r="D7" s="119"/>
      <c r="E7" s="20" t="s">
        <v>222</v>
      </c>
      <c r="F7" s="20" t="s">
        <v>223</v>
      </c>
      <c r="G7" s="16">
        <v>1</v>
      </c>
      <c r="H7" s="16">
        <v>0</v>
      </c>
      <c r="I7" s="16">
        <v>1</v>
      </c>
      <c r="J7" s="16">
        <v>0</v>
      </c>
      <c r="K7" s="16">
        <v>0</v>
      </c>
      <c r="L7" s="72">
        <v>0</v>
      </c>
      <c r="M7" s="16"/>
      <c r="N7" s="16"/>
      <c r="O7" s="17"/>
      <c r="P7" s="13" t="str">
        <f t="shared" si="0"/>
        <v>-</v>
      </c>
      <c r="Q7" s="14">
        <f t="shared" si="1"/>
        <v>0</v>
      </c>
      <c r="R7" s="2"/>
      <c r="T7" s="19"/>
    </row>
    <row r="8" spans="1:20" s="18" customFormat="1" ht="79.5" customHeight="1" thickBot="1" x14ac:dyDescent="0.25">
      <c r="A8" s="2"/>
      <c r="B8" s="43"/>
      <c r="C8" s="53"/>
      <c r="D8" s="119"/>
      <c r="E8" s="20" t="s">
        <v>224</v>
      </c>
      <c r="F8" s="20" t="s">
        <v>225</v>
      </c>
      <c r="G8" s="16">
        <v>2</v>
      </c>
      <c r="H8" s="16">
        <v>1</v>
      </c>
      <c r="I8" s="16">
        <v>1</v>
      </c>
      <c r="J8" s="16">
        <v>0</v>
      </c>
      <c r="K8" s="16">
        <v>0</v>
      </c>
      <c r="L8" s="72">
        <v>0</v>
      </c>
      <c r="M8" s="16"/>
      <c r="N8" s="16"/>
      <c r="O8" s="17"/>
      <c r="P8" s="13">
        <f t="shared" si="0"/>
        <v>0</v>
      </c>
      <c r="Q8" s="14">
        <f t="shared" si="1"/>
        <v>0</v>
      </c>
      <c r="R8" s="2"/>
      <c r="T8" s="19"/>
    </row>
    <row r="9" spans="1:20" s="18" customFormat="1" ht="79.5" customHeight="1" thickBot="1" x14ac:dyDescent="0.25">
      <c r="A9" s="2"/>
      <c r="B9" s="43"/>
      <c r="C9" s="53"/>
      <c r="D9" s="119"/>
      <c r="E9" s="20" t="s">
        <v>226</v>
      </c>
      <c r="F9" s="20" t="s">
        <v>227</v>
      </c>
      <c r="G9" s="16">
        <v>1</v>
      </c>
      <c r="H9" s="16">
        <v>0</v>
      </c>
      <c r="I9" s="16">
        <v>1</v>
      </c>
      <c r="J9" s="16">
        <v>0</v>
      </c>
      <c r="K9" s="16">
        <v>0</v>
      </c>
      <c r="L9" s="72">
        <v>0</v>
      </c>
      <c r="M9" s="16"/>
      <c r="N9" s="16"/>
      <c r="O9" s="17"/>
      <c r="P9" s="13" t="str">
        <f t="shared" si="0"/>
        <v>-</v>
      </c>
      <c r="Q9" s="14">
        <f t="shared" si="1"/>
        <v>0</v>
      </c>
      <c r="R9" s="2"/>
      <c r="T9" s="19"/>
    </row>
    <row r="10" spans="1:20" s="18" customFormat="1" ht="79.5" customHeight="1" thickBot="1" x14ac:dyDescent="0.25">
      <c r="A10" s="2"/>
      <c r="B10" s="43"/>
      <c r="C10" s="53"/>
      <c r="D10" s="120"/>
      <c r="E10" s="20" t="s">
        <v>228</v>
      </c>
      <c r="F10" s="20" t="s">
        <v>229</v>
      </c>
      <c r="G10" s="16">
        <v>1</v>
      </c>
      <c r="H10" s="16">
        <v>0</v>
      </c>
      <c r="I10" s="16">
        <v>1</v>
      </c>
      <c r="J10" s="16">
        <v>0</v>
      </c>
      <c r="K10" s="16">
        <v>0</v>
      </c>
      <c r="L10" s="72">
        <v>0</v>
      </c>
      <c r="M10" s="16"/>
      <c r="N10" s="16"/>
      <c r="O10" s="17"/>
      <c r="P10" s="13" t="str">
        <f t="shared" si="0"/>
        <v>-</v>
      </c>
      <c r="Q10" s="14">
        <f t="shared" si="1"/>
        <v>0</v>
      </c>
      <c r="R10" s="2"/>
      <c r="T10" s="19"/>
    </row>
    <row r="11" spans="1:20" s="18" customFormat="1" ht="23.25" customHeight="1" thickBot="1" x14ac:dyDescent="0.25">
      <c r="A11" s="2"/>
      <c r="B11" s="43"/>
      <c r="C11" s="53"/>
      <c r="D11" s="121" t="s">
        <v>386</v>
      </c>
      <c r="E11" s="20" t="s">
        <v>230</v>
      </c>
      <c r="F11" s="20" t="s">
        <v>231</v>
      </c>
      <c r="G11" s="21">
        <v>1002</v>
      </c>
      <c r="H11" s="21">
        <v>10</v>
      </c>
      <c r="I11" s="21">
        <v>15</v>
      </c>
      <c r="J11" s="21">
        <v>25</v>
      </c>
      <c r="K11" s="21">
        <v>0</v>
      </c>
      <c r="L11" s="73">
        <v>0</v>
      </c>
      <c r="M11" s="21"/>
      <c r="N11" s="21"/>
      <c r="O11" s="22"/>
      <c r="P11" s="13">
        <f t="shared" si="0"/>
        <v>0</v>
      </c>
      <c r="Q11" s="14">
        <f t="shared" si="1"/>
        <v>0</v>
      </c>
      <c r="R11" s="2"/>
      <c r="T11" s="19"/>
    </row>
    <row r="12" spans="1:20" ht="45.75" thickBot="1" x14ac:dyDescent="0.25">
      <c r="A12" s="2"/>
      <c r="B12" s="43"/>
      <c r="C12" s="53"/>
      <c r="D12" s="119"/>
      <c r="E12" s="20" t="s">
        <v>232</v>
      </c>
      <c r="F12" s="20" t="s">
        <v>233</v>
      </c>
      <c r="G12" s="16">
        <v>50</v>
      </c>
      <c r="H12" s="16">
        <v>10</v>
      </c>
      <c r="I12" s="16">
        <v>15</v>
      </c>
      <c r="J12" s="16">
        <v>25</v>
      </c>
      <c r="K12" s="16">
        <v>0</v>
      </c>
      <c r="L12" s="77">
        <v>0</v>
      </c>
      <c r="M12" s="16"/>
      <c r="N12" s="16"/>
      <c r="O12" s="23"/>
      <c r="P12" s="13">
        <f t="shared" si="0"/>
        <v>0</v>
      </c>
      <c r="Q12" s="14">
        <f t="shared" si="1"/>
        <v>0</v>
      </c>
      <c r="R12" s="2"/>
      <c r="T12" s="15"/>
    </row>
    <row r="13" spans="1:20" ht="45.75" thickBot="1" x14ac:dyDescent="0.25">
      <c r="B13" s="43"/>
      <c r="C13" s="53"/>
      <c r="D13" s="119"/>
      <c r="E13" s="20" t="s">
        <v>234</v>
      </c>
      <c r="F13" s="20" t="s">
        <v>235</v>
      </c>
      <c r="G13" s="21">
        <v>1</v>
      </c>
      <c r="H13" s="21">
        <v>1</v>
      </c>
      <c r="I13" s="21">
        <v>0</v>
      </c>
      <c r="J13" s="21">
        <v>0</v>
      </c>
      <c r="K13" s="21">
        <v>0</v>
      </c>
      <c r="L13" s="73">
        <v>0</v>
      </c>
      <c r="M13" s="21"/>
      <c r="N13" s="21"/>
      <c r="O13" s="22"/>
      <c r="P13" s="13">
        <f t="shared" si="0"/>
        <v>0</v>
      </c>
      <c r="Q13" s="14">
        <f t="shared" si="1"/>
        <v>0</v>
      </c>
      <c r="R13" s="2"/>
      <c r="T13" s="15"/>
    </row>
    <row r="14" spans="1:20" ht="45.75" thickBot="1" x14ac:dyDescent="0.25">
      <c r="B14" s="43"/>
      <c r="C14" s="53"/>
      <c r="D14" s="119"/>
      <c r="E14" s="20" t="s">
        <v>236</v>
      </c>
      <c r="F14" s="20" t="s">
        <v>237</v>
      </c>
      <c r="G14" s="21">
        <v>4</v>
      </c>
      <c r="H14" s="21">
        <v>1</v>
      </c>
      <c r="I14" s="21">
        <v>1</v>
      </c>
      <c r="J14" s="21">
        <v>1</v>
      </c>
      <c r="K14" s="21">
        <v>1</v>
      </c>
      <c r="L14" s="73">
        <v>1</v>
      </c>
      <c r="M14" s="21"/>
      <c r="N14" s="21"/>
      <c r="O14" s="22"/>
      <c r="P14" s="13">
        <f t="shared" si="0"/>
        <v>1</v>
      </c>
      <c r="Q14" s="14">
        <f t="shared" si="1"/>
        <v>0.25</v>
      </c>
      <c r="T14" s="15"/>
    </row>
    <row r="15" spans="1:20" ht="57" customHeight="1" thickBot="1" x14ac:dyDescent="0.25">
      <c r="B15" s="43"/>
      <c r="C15" s="53"/>
      <c r="D15" s="119"/>
      <c r="E15" s="20" t="s">
        <v>238</v>
      </c>
      <c r="F15" s="20" t="s">
        <v>239</v>
      </c>
      <c r="G15" s="21">
        <v>1</v>
      </c>
      <c r="H15" s="21">
        <v>0</v>
      </c>
      <c r="I15" s="21">
        <v>1</v>
      </c>
      <c r="J15" s="21">
        <v>0</v>
      </c>
      <c r="K15" s="21">
        <v>0</v>
      </c>
      <c r="L15" s="73">
        <v>0</v>
      </c>
      <c r="M15" s="21"/>
      <c r="N15" s="21"/>
      <c r="O15" s="22"/>
      <c r="P15" s="13" t="str">
        <f t="shared" si="0"/>
        <v>-</v>
      </c>
      <c r="Q15" s="14">
        <f t="shared" si="1"/>
        <v>0</v>
      </c>
      <c r="T15" s="15"/>
    </row>
    <row r="16" spans="1:20" ht="75.75" thickBot="1" x14ac:dyDescent="0.25">
      <c r="B16" s="43"/>
      <c r="C16" s="53"/>
      <c r="D16" s="119"/>
      <c r="E16" s="20" t="s">
        <v>240</v>
      </c>
      <c r="F16" s="20" t="s">
        <v>241</v>
      </c>
      <c r="G16" s="21">
        <v>24</v>
      </c>
      <c r="H16" s="21">
        <v>1</v>
      </c>
      <c r="I16" s="21">
        <v>1</v>
      </c>
      <c r="J16" s="21">
        <v>1</v>
      </c>
      <c r="K16" s="21">
        <v>1</v>
      </c>
      <c r="L16" s="73">
        <v>0</v>
      </c>
      <c r="M16" s="21"/>
      <c r="N16" s="21"/>
      <c r="O16" s="22"/>
      <c r="P16" s="13">
        <f t="shared" si="0"/>
        <v>0</v>
      </c>
      <c r="Q16" s="14">
        <f t="shared" si="1"/>
        <v>0</v>
      </c>
      <c r="T16" s="15"/>
    </row>
    <row r="17" spans="2:20" ht="75.75" thickBot="1" x14ac:dyDescent="0.25">
      <c r="B17" s="43"/>
      <c r="C17" s="53"/>
      <c r="D17" s="120"/>
      <c r="E17" s="20" t="s">
        <v>242</v>
      </c>
      <c r="F17" s="20" t="s">
        <v>243</v>
      </c>
      <c r="G17" s="21">
        <v>1</v>
      </c>
      <c r="H17" s="21"/>
      <c r="I17" s="21"/>
      <c r="J17" s="21"/>
      <c r="K17" s="21"/>
      <c r="L17" s="73">
        <v>0</v>
      </c>
      <c r="M17" s="21"/>
      <c r="N17" s="21"/>
      <c r="O17" s="22"/>
      <c r="P17" s="13" t="str">
        <f t="shared" si="0"/>
        <v>-</v>
      </c>
      <c r="Q17" s="14">
        <f t="shared" si="1"/>
        <v>0</v>
      </c>
      <c r="T17" s="15"/>
    </row>
    <row r="18" spans="2:20" ht="60.75" thickBot="1" x14ac:dyDescent="0.25">
      <c r="B18" s="43"/>
      <c r="C18" s="53"/>
      <c r="D18" s="121" t="s">
        <v>387</v>
      </c>
      <c r="E18" s="20" t="s">
        <v>244</v>
      </c>
      <c r="F18" s="20" t="s">
        <v>245</v>
      </c>
      <c r="G18" s="21">
        <v>1</v>
      </c>
      <c r="H18" s="21"/>
      <c r="I18" s="21"/>
      <c r="J18" s="21"/>
      <c r="K18" s="21"/>
      <c r="L18" s="73">
        <v>0</v>
      </c>
      <c r="M18" s="21"/>
      <c r="N18" s="21"/>
      <c r="O18" s="22"/>
      <c r="P18" s="13" t="str">
        <f t="shared" si="0"/>
        <v>-</v>
      </c>
      <c r="Q18" s="14">
        <f t="shared" si="1"/>
        <v>0</v>
      </c>
      <c r="T18" s="15"/>
    </row>
    <row r="19" spans="2:20" ht="60.75" thickBot="1" x14ac:dyDescent="0.25">
      <c r="B19" s="43"/>
      <c r="C19" s="53"/>
      <c r="D19" s="119"/>
      <c r="E19" s="20" t="s">
        <v>246</v>
      </c>
      <c r="F19" s="20" t="s">
        <v>247</v>
      </c>
      <c r="G19" s="24">
        <v>1</v>
      </c>
      <c r="H19" s="24"/>
      <c r="I19" s="24"/>
      <c r="J19" s="24"/>
      <c r="K19" s="24"/>
      <c r="L19" s="78">
        <v>0</v>
      </c>
      <c r="M19" s="24"/>
      <c r="N19" s="25"/>
      <c r="O19" s="26"/>
      <c r="P19" s="13" t="str">
        <f t="shared" si="0"/>
        <v>-</v>
      </c>
      <c r="Q19" s="14">
        <f t="shared" si="1"/>
        <v>0</v>
      </c>
      <c r="T19" s="15"/>
    </row>
    <row r="20" spans="2:20" ht="120.75" thickBot="1" x14ac:dyDescent="0.25">
      <c r="B20" s="43"/>
      <c r="C20" s="53"/>
      <c r="D20" s="120"/>
      <c r="E20" s="20" t="s">
        <v>248</v>
      </c>
      <c r="F20" s="20" t="s">
        <v>249</v>
      </c>
      <c r="G20" s="21">
        <v>1</v>
      </c>
      <c r="H20" s="21"/>
      <c r="I20" s="21"/>
      <c r="J20" s="21"/>
      <c r="K20" s="21"/>
      <c r="L20" s="73">
        <v>0</v>
      </c>
      <c r="M20" s="21"/>
      <c r="N20" s="21"/>
      <c r="O20" s="22"/>
      <c r="P20" s="13" t="str">
        <f t="shared" si="0"/>
        <v>-</v>
      </c>
      <c r="Q20" s="14">
        <f t="shared" si="1"/>
        <v>0</v>
      </c>
      <c r="T20" s="15"/>
    </row>
    <row r="21" spans="2:20" ht="50.25" customHeight="1" thickBot="1" x14ac:dyDescent="0.25">
      <c r="B21" s="43"/>
      <c r="C21" s="53"/>
      <c r="D21" s="121" t="s">
        <v>388</v>
      </c>
      <c r="E21" s="20" t="s">
        <v>250</v>
      </c>
      <c r="F21" s="20" t="s">
        <v>251</v>
      </c>
      <c r="G21" s="21">
        <v>1</v>
      </c>
      <c r="H21" s="21">
        <v>1</v>
      </c>
      <c r="I21" s="21">
        <v>0</v>
      </c>
      <c r="J21" s="21">
        <v>0</v>
      </c>
      <c r="K21" s="21">
        <v>0</v>
      </c>
      <c r="L21" s="73">
        <v>0</v>
      </c>
      <c r="M21" s="21"/>
      <c r="N21" s="21"/>
      <c r="O21" s="22"/>
      <c r="P21" s="13">
        <f t="shared" si="0"/>
        <v>0</v>
      </c>
      <c r="Q21" s="14">
        <f t="shared" si="1"/>
        <v>0</v>
      </c>
      <c r="T21" s="15"/>
    </row>
    <row r="22" spans="2:20" ht="32.25" customHeight="1" thickBot="1" x14ac:dyDescent="0.25">
      <c r="B22" s="43"/>
      <c r="C22" s="53"/>
      <c r="D22" s="119"/>
      <c r="E22" s="20" t="s">
        <v>252</v>
      </c>
      <c r="F22" s="20" t="s">
        <v>253</v>
      </c>
      <c r="G22" s="21">
        <v>1</v>
      </c>
      <c r="H22" s="21">
        <v>0</v>
      </c>
      <c r="I22" s="21">
        <v>1</v>
      </c>
      <c r="J22" s="21">
        <v>1</v>
      </c>
      <c r="K22" s="21">
        <v>1</v>
      </c>
      <c r="L22" s="73">
        <v>0</v>
      </c>
      <c r="M22" s="21"/>
      <c r="N22" s="21"/>
      <c r="O22" s="22"/>
      <c r="P22" s="13" t="str">
        <f t="shared" si="0"/>
        <v>-</v>
      </c>
      <c r="Q22" s="14">
        <f t="shared" si="1"/>
        <v>0</v>
      </c>
      <c r="T22" s="15"/>
    </row>
    <row r="23" spans="2:20" ht="32.25" customHeight="1" thickBot="1" x14ac:dyDescent="0.25">
      <c r="B23" s="43"/>
      <c r="C23" s="53"/>
      <c r="D23" s="119"/>
      <c r="E23" s="20" t="s">
        <v>254</v>
      </c>
      <c r="F23" s="20" t="s">
        <v>255</v>
      </c>
      <c r="G23" s="21">
        <v>1</v>
      </c>
      <c r="H23" s="21">
        <v>1</v>
      </c>
      <c r="I23" s="21">
        <v>1</v>
      </c>
      <c r="J23" s="21">
        <v>1</v>
      </c>
      <c r="K23" s="21">
        <v>1</v>
      </c>
      <c r="L23" s="73">
        <v>0</v>
      </c>
      <c r="M23" s="21"/>
      <c r="N23" s="21"/>
      <c r="O23" s="22"/>
      <c r="P23" s="13">
        <f t="shared" si="0"/>
        <v>0</v>
      </c>
      <c r="Q23" s="14">
        <f t="shared" si="1"/>
        <v>0</v>
      </c>
      <c r="T23" s="15"/>
    </row>
    <row r="24" spans="2:20" ht="60.75" thickBot="1" x14ac:dyDescent="0.25">
      <c r="B24" s="43"/>
      <c r="C24" s="53"/>
      <c r="D24" s="119"/>
      <c r="E24" s="20" t="s">
        <v>256</v>
      </c>
      <c r="F24" s="20" t="s">
        <v>191</v>
      </c>
      <c r="G24" s="21">
        <v>1</v>
      </c>
      <c r="H24" s="21">
        <v>1</v>
      </c>
      <c r="I24" s="21">
        <v>1</v>
      </c>
      <c r="J24" s="21">
        <v>1</v>
      </c>
      <c r="K24" s="21">
        <v>1</v>
      </c>
      <c r="L24" s="73">
        <v>0</v>
      </c>
      <c r="M24" s="21"/>
      <c r="N24" s="21"/>
      <c r="O24" s="22"/>
      <c r="P24" s="13">
        <f t="shared" si="0"/>
        <v>0</v>
      </c>
      <c r="Q24" s="14">
        <f t="shared" si="1"/>
        <v>0</v>
      </c>
      <c r="T24" s="15"/>
    </row>
    <row r="25" spans="2:20" ht="45.75" thickBot="1" x14ac:dyDescent="0.25">
      <c r="B25" s="43"/>
      <c r="C25" s="53"/>
      <c r="D25" s="120"/>
      <c r="E25" s="20" t="s">
        <v>257</v>
      </c>
      <c r="F25" s="20" t="s">
        <v>258</v>
      </c>
      <c r="G25" s="24">
        <v>1</v>
      </c>
      <c r="H25" s="24">
        <v>1</v>
      </c>
      <c r="I25" s="24">
        <v>1</v>
      </c>
      <c r="J25" s="24">
        <v>1</v>
      </c>
      <c r="K25" s="24">
        <v>1</v>
      </c>
      <c r="L25" s="79">
        <v>0</v>
      </c>
      <c r="M25" s="28"/>
      <c r="N25" s="21"/>
      <c r="O25" s="26"/>
      <c r="P25" s="13">
        <f t="shared" si="0"/>
        <v>0</v>
      </c>
      <c r="Q25" s="14">
        <f t="shared" si="1"/>
        <v>0</v>
      </c>
      <c r="T25" s="15"/>
    </row>
    <row r="26" spans="2:20" ht="45.75" thickBot="1" x14ac:dyDescent="0.25">
      <c r="B26" s="43"/>
      <c r="C26" s="53"/>
      <c r="D26" s="121" t="s">
        <v>389</v>
      </c>
      <c r="E26" s="20" t="s">
        <v>259</v>
      </c>
      <c r="F26" s="20" t="s">
        <v>260</v>
      </c>
      <c r="G26" s="16">
        <v>1</v>
      </c>
      <c r="H26" s="16">
        <v>1</v>
      </c>
      <c r="I26" s="16">
        <v>0</v>
      </c>
      <c r="J26" s="16">
        <v>0</v>
      </c>
      <c r="K26" s="16">
        <v>0</v>
      </c>
      <c r="L26" s="77">
        <v>0</v>
      </c>
      <c r="M26" s="16"/>
      <c r="N26" s="16"/>
      <c r="O26" s="23"/>
      <c r="P26" s="13">
        <f t="shared" si="0"/>
        <v>0</v>
      </c>
      <c r="Q26" s="14">
        <f t="shared" si="1"/>
        <v>0</v>
      </c>
      <c r="T26" s="15"/>
    </row>
    <row r="27" spans="2:20" ht="67.5" customHeight="1" thickBot="1" x14ac:dyDescent="0.25">
      <c r="B27" s="43"/>
      <c r="C27" s="53"/>
      <c r="D27" s="119"/>
      <c r="E27" s="20" t="s">
        <v>261</v>
      </c>
      <c r="F27" s="20" t="s">
        <v>262</v>
      </c>
      <c r="G27" s="21">
        <v>2</v>
      </c>
      <c r="H27" s="21">
        <v>0</v>
      </c>
      <c r="I27" s="21">
        <v>1</v>
      </c>
      <c r="J27" s="21">
        <v>1</v>
      </c>
      <c r="K27" s="21">
        <v>0</v>
      </c>
      <c r="L27" s="73">
        <v>0</v>
      </c>
      <c r="M27" s="21"/>
      <c r="N27" s="21"/>
      <c r="O27" s="22"/>
      <c r="P27" s="13" t="str">
        <f t="shared" si="0"/>
        <v>-</v>
      </c>
      <c r="Q27" s="14">
        <f t="shared" si="1"/>
        <v>0</v>
      </c>
      <c r="T27" s="15"/>
    </row>
    <row r="28" spans="2:20" ht="45.75" thickBot="1" x14ac:dyDescent="0.25">
      <c r="B28" s="43"/>
      <c r="C28" s="53"/>
      <c r="D28" s="119"/>
      <c r="E28" s="20" t="s">
        <v>263</v>
      </c>
      <c r="F28" s="20" t="s">
        <v>264</v>
      </c>
      <c r="G28" s="21">
        <v>1</v>
      </c>
      <c r="H28" s="21">
        <v>0</v>
      </c>
      <c r="I28" s="21">
        <v>0</v>
      </c>
      <c r="J28" s="21">
        <v>1</v>
      </c>
      <c r="K28" s="21">
        <v>0</v>
      </c>
      <c r="L28" s="73">
        <v>0</v>
      </c>
      <c r="M28" s="21"/>
      <c r="N28" s="21"/>
      <c r="O28" s="29"/>
      <c r="P28" s="13" t="str">
        <f t="shared" si="0"/>
        <v>-</v>
      </c>
      <c r="Q28" s="14">
        <f t="shared" si="1"/>
        <v>0</v>
      </c>
      <c r="T28" s="15"/>
    </row>
    <row r="29" spans="2:20" ht="45.75" thickBot="1" x14ac:dyDescent="0.25">
      <c r="B29" s="43"/>
      <c r="C29" s="53"/>
      <c r="D29" s="119"/>
      <c r="E29" s="20" t="s">
        <v>265</v>
      </c>
      <c r="F29" s="20" t="s">
        <v>266</v>
      </c>
      <c r="G29" s="21">
        <v>2</v>
      </c>
      <c r="H29" s="21">
        <v>0</v>
      </c>
      <c r="I29" s="21">
        <v>1</v>
      </c>
      <c r="J29" s="21">
        <v>1</v>
      </c>
      <c r="K29" s="21">
        <v>0</v>
      </c>
      <c r="L29" s="73">
        <v>0</v>
      </c>
      <c r="M29" s="21"/>
      <c r="N29" s="21"/>
      <c r="O29" s="22"/>
      <c r="P29" s="13" t="str">
        <f t="shared" si="0"/>
        <v>-</v>
      </c>
      <c r="Q29" s="14">
        <f t="shared" si="1"/>
        <v>0</v>
      </c>
      <c r="T29" s="15"/>
    </row>
    <row r="30" spans="2:20" ht="45.75" thickBot="1" x14ac:dyDescent="0.25">
      <c r="B30" s="43"/>
      <c r="C30" s="53"/>
      <c r="D30" s="119"/>
      <c r="E30" s="20" t="s">
        <v>267</v>
      </c>
      <c r="F30" s="20" t="s">
        <v>268</v>
      </c>
      <c r="G30" s="21">
        <v>370</v>
      </c>
      <c r="H30" s="21">
        <v>0</v>
      </c>
      <c r="I30" s="21">
        <v>28</v>
      </c>
      <c r="J30" s="21">
        <v>36</v>
      </c>
      <c r="K30" s="21">
        <v>36</v>
      </c>
      <c r="L30" s="73">
        <v>0</v>
      </c>
      <c r="M30" s="21"/>
      <c r="N30" s="21"/>
      <c r="O30" s="22"/>
      <c r="P30" s="13" t="str">
        <f t="shared" si="0"/>
        <v>-</v>
      </c>
      <c r="Q30" s="14">
        <f t="shared" si="1"/>
        <v>0</v>
      </c>
      <c r="T30" s="15"/>
    </row>
    <row r="31" spans="2:20" ht="60.75" thickBot="1" x14ac:dyDescent="0.25">
      <c r="B31" s="43"/>
      <c r="C31" s="53"/>
      <c r="D31" s="119"/>
      <c r="E31" s="20" t="s">
        <v>269</v>
      </c>
      <c r="F31" s="20" t="s">
        <v>270</v>
      </c>
      <c r="G31" s="21">
        <v>107</v>
      </c>
      <c r="H31" s="21">
        <v>3</v>
      </c>
      <c r="I31" s="21">
        <v>3</v>
      </c>
      <c r="J31" s="21">
        <v>3</v>
      </c>
      <c r="K31" s="21">
        <v>2</v>
      </c>
      <c r="L31" s="73">
        <v>6</v>
      </c>
      <c r="M31" s="21"/>
      <c r="N31" s="21"/>
      <c r="O31" s="22"/>
      <c r="P31" s="13">
        <f t="shared" si="0"/>
        <v>1</v>
      </c>
      <c r="Q31" s="14">
        <f t="shared" si="1"/>
        <v>5.6074766355140186E-2</v>
      </c>
      <c r="T31" s="15"/>
    </row>
    <row r="32" spans="2:20" ht="60.75" thickBot="1" x14ac:dyDescent="0.25">
      <c r="B32" s="43"/>
      <c r="C32" s="53"/>
      <c r="D32" s="119"/>
      <c r="E32" s="20" t="s">
        <v>271</v>
      </c>
      <c r="F32" s="20" t="s">
        <v>272</v>
      </c>
      <c r="G32" s="21">
        <v>1</v>
      </c>
      <c r="H32" s="21">
        <v>1</v>
      </c>
      <c r="I32" s="21">
        <v>1</v>
      </c>
      <c r="J32" s="21">
        <v>1</v>
      </c>
      <c r="K32" s="21">
        <v>1</v>
      </c>
      <c r="L32" s="73">
        <v>0</v>
      </c>
      <c r="M32" s="21"/>
      <c r="N32" s="21"/>
      <c r="O32" s="22"/>
      <c r="P32" s="13">
        <f t="shared" si="0"/>
        <v>0</v>
      </c>
      <c r="Q32" s="14">
        <f t="shared" si="1"/>
        <v>0</v>
      </c>
      <c r="T32" s="15"/>
    </row>
    <row r="33" spans="2:20" ht="45.75" thickBot="1" x14ac:dyDescent="0.25">
      <c r="B33" s="43"/>
      <c r="C33" s="53"/>
      <c r="D33" s="119"/>
      <c r="E33" s="48" t="s">
        <v>273</v>
      </c>
      <c r="F33" s="48" t="s">
        <v>274</v>
      </c>
      <c r="G33" s="30">
        <v>22</v>
      </c>
      <c r="H33" s="30">
        <v>3</v>
      </c>
      <c r="I33" s="30">
        <v>3</v>
      </c>
      <c r="J33" s="30">
        <v>3</v>
      </c>
      <c r="K33" s="30">
        <v>3</v>
      </c>
      <c r="L33" s="73">
        <v>7</v>
      </c>
      <c r="M33" s="21"/>
      <c r="N33" s="21"/>
      <c r="O33" s="22"/>
      <c r="P33" s="13">
        <f t="shared" si="0"/>
        <v>1</v>
      </c>
      <c r="Q33" s="14">
        <f t="shared" si="1"/>
        <v>0.31818181818181818</v>
      </c>
      <c r="T33" s="15"/>
    </row>
    <row r="34" spans="2:20" ht="30.75" thickBot="1" x14ac:dyDescent="0.25">
      <c r="B34" s="43"/>
      <c r="C34" s="53"/>
      <c r="D34" s="119"/>
      <c r="E34" s="20" t="s">
        <v>275</v>
      </c>
      <c r="F34" s="20" t="s">
        <v>276</v>
      </c>
      <c r="G34" s="21">
        <v>1100</v>
      </c>
      <c r="H34" s="21">
        <v>25</v>
      </c>
      <c r="I34" s="21">
        <v>25</v>
      </c>
      <c r="J34" s="21">
        <v>25</v>
      </c>
      <c r="K34" s="21">
        <v>25</v>
      </c>
      <c r="L34" s="73">
        <v>0</v>
      </c>
      <c r="M34" s="21"/>
      <c r="N34" s="21"/>
      <c r="O34" s="22"/>
      <c r="P34" s="13">
        <f t="shared" si="0"/>
        <v>0</v>
      </c>
      <c r="Q34" s="14">
        <f t="shared" si="1"/>
        <v>0</v>
      </c>
      <c r="T34" s="15"/>
    </row>
    <row r="35" spans="2:20" ht="30.75" thickBot="1" x14ac:dyDescent="0.25">
      <c r="B35" s="43"/>
      <c r="C35" s="53"/>
      <c r="D35" s="119"/>
      <c r="E35" s="20" t="s">
        <v>277</v>
      </c>
      <c r="F35" s="20" t="s">
        <v>278</v>
      </c>
      <c r="G35" s="21">
        <v>1</v>
      </c>
      <c r="H35" s="21">
        <v>0</v>
      </c>
      <c r="I35" s="21">
        <v>0</v>
      </c>
      <c r="J35" s="21">
        <v>1</v>
      </c>
      <c r="K35" s="21">
        <v>0</v>
      </c>
      <c r="L35" s="73">
        <v>0</v>
      </c>
      <c r="M35" s="21"/>
      <c r="N35" s="21"/>
      <c r="O35" s="22"/>
      <c r="P35" s="13" t="str">
        <f t="shared" si="0"/>
        <v>-</v>
      </c>
      <c r="Q35" s="14">
        <f t="shared" si="1"/>
        <v>0</v>
      </c>
      <c r="T35" s="15"/>
    </row>
    <row r="36" spans="2:20" ht="30.75" thickBot="1" x14ac:dyDescent="0.25">
      <c r="B36" s="43"/>
      <c r="C36" s="53"/>
      <c r="D36" s="119"/>
      <c r="E36" s="20" t="s">
        <v>279</v>
      </c>
      <c r="F36" s="20" t="s">
        <v>280</v>
      </c>
      <c r="G36" s="21">
        <v>2</v>
      </c>
      <c r="H36" s="21">
        <v>0</v>
      </c>
      <c r="I36" s="21">
        <v>0</v>
      </c>
      <c r="J36" s="21">
        <v>0</v>
      </c>
      <c r="K36" s="21">
        <v>1</v>
      </c>
      <c r="L36" s="73">
        <v>0</v>
      </c>
      <c r="M36" s="21"/>
      <c r="N36" s="21"/>
      <c r="O36" s="22"/>
      <c r="P36" s="13" t="str">
        <f t="shared" ref="P36:P67" si="2">IF(H36=0,"-",IF((L36/H36)&lt;=1,(L36/H36),1))</f>
        <v>-</v>
      </c>
      <c r="Q36" s="14">
        <f t="shared" si="1"/>
        <v>0</v>
      </c>
      <c r="T36" s="15"/>
    </row>
    <row r="37" spans="2:20" ht="82.5" customHeight="1" thickBot="1" x14ac:dyDescent="0.25">
      <c r="B37" s="43"/>
      <c r="C37" s="53"/>
      <c r="D37" s="120"/>
      <c r="E37" s="20" t="s">
        <v>281</v>
      </c>
      <c r="F37" s="20" t="s">
        <v>282</v>
      </c>
      <c r="G37" s="24">
        <v>1</v>
      </c>
      <c r="H37" s="24">
        <v>0</v>
      </c>
      <c r="I37" s="24">
        <v>0</v>
      </c>
      <c r="J37" s="24">
        <v>1</v>
      </c>
      <c r="K37" s="24">
        <v>0</v>
      </c>
      <c r="L37" s="79">
        <v>0</v>
      </c>
      <c r="M37" s="24"/>
      <c r="N37" s="25"/>
      <c r="O37" s="26"/>
      <c r="P37" s="13" t="str">
        <f t="shared" si="2"/>
        <v>-</v>
      </c>
      <c r="Q37" s="14">
        <f t="shared" si="1"/>
        <v>0</v>
      </c>
      <c r="S37" s="1" t="s">
        <v>13</v>
      </c>
      <c r="T37" s="15"/>
    </row>
    <row r="38" spans="2:20" ht="32.25" customHeight="1" thickBot="1" x14ac:dyDescent="0.25">
      <c r="B38" s="43"/>
      <c r="C38" s="53"/>
      <c r="D38" s="121" t="s">
        <v>390</v>
      </c>
      <c r="E38" s="20" t="s">
        <v>283</v>
      </c>
      <c r="F38" s="20" t="s">
        <v>284</v>
      </c>
      <c r="G38" s="16">
        <v>1</v>
      </c>
      <c r="H38" s="16">
        <v>1</v>
      </c>
      <c r="I38" s="16">
        <v>0</v>
      </c>
      <c r="J38" s="16">
        <v>0</v>
      </c>
      <c r="K38" s="16">
        <v>0</v>
      </c>
      <c r="L38" s="77">
        <v>0</v>
      </c>
      <c r="M38" s="16"/>
      <c r="N38" s="16"/>
      <c r="O38" s="23"/>
      <c r="P38" s="13">
        <f t="shared" si="2"/>
        <v>0</v>
      </c>
      <c r="Q38" s="14">
        <f t="shared" si="1"/>
        <v>0</v>
      </c>
      <c r="T38" s="15"/>
    </row>
    <row r="39" spans="2:20" ht="60.75" thickBot="1" x14ac:dyDescent="0.25">
      <c r="B39" s="43"/>
      <c r="C39" s="53"/>
      <c r="D39" s="119"/>
      <c r="E39" s="20" t="s">
        <v>285</v>
      </c>
      <c r="F39" s="20" t="s">
        <v>286</v>
      </c>
      <c r="G39" s="16">
        <v>12</v>
      </c>
      <c r="H39" s="16">
        <v>0</v>
      </c>
      <c r="I39" s="16">
        <v>0</v>
      </c>
      <c r="J39" s="16">
        <v>12</v>
      </c>
      <c r="K39" s="16">
        <v>0</v>
      </c>
      <c r="L39" s="77">
        <v>0</v>
      </c>
      <c r="M39" s="16"/>
      <c r="N39" s="16"/>
      <c r="O39" s="23"/>
      <c r="P39" s="13" t="str">
        <f t="shared" si="2"/>
        <v>-</v>
      </c>
      <c r="Q39" s="14">
        <f t="shared" si="1"/>
        <v>0</v>
      </c>
      <c r="T39" s="15"/>
    </row>
    <row r="40" spans="2:20" ht="45.75" thickBot="1" x14ac:dyDescent="0.25">
      <c r="B40" s="43"/>
      <c r="C40" s="53"/>
      <c r="D40" s="119"/>
      <c r="E40" s="20" t="s">
        <v>287</v>
      </c>
      <c r="F40" s="20" t="s">
        <v>288</v>
      </c>
      <c r="G40" s="21">
        <v>30</v>
      </c>
      <c r="H40" s="21">
        <v>0</v>
      </c>
      <c r="I40" s="21">
        <v>0</v>
      </c>
      <c r="J40" s="21">
        <v>30</v>
      </c>
      <c r="K40" s="21">
        <v>0</v>
      </c>
      <c r="L40" s="73">
        <v>0</v>
      </c>
      <c r="M40" s="21"/>
      <c r="N40" s="21"/>
      <c r="O40" s="22"/>
      <c r="P40" s="13" t="str">
        <f t="shared" si="2"/>
        <v>-</v>
      </c>
      <c r="Q40" s="14">
        <f t="shared" si="1"/>
        <v>0</v>
      </c>
      <c r="T40" s="15"/>
    </row>
    <row r="41" spans="2:20" ht="75.75" thickBot="1" x14ac:dyDescent="0.25">
      <c r="B41" s="43"/>
      <c r="C41" s="53"/>
      <c r="D41" s="119"/>
      <c r="E41" s="48" t="s">
        <v>289</v>
      </c>
      <c r="F41" s="48" t="s">
        <v>290</v>
      </c>
      <c r="G41" s="21">
        <v>1</v>
      </c>
      <c r="H41" s="21">
        <v>1</v>
      </c>
      <c r="I41" s="21">
        <v>0</v>
      </c>
      <c r="J41" s="21">
        <v>0</v>
      </c>
      <c r="K41" s="21">
        <v>0</v>
      </c>
      <c r="L41" s="73">
        <v>0</v>
      </c>
      <c r="M41" s="21"/>
      <c r="N41" s="21"/>
      <c r="O41" s="22"/>
      <c r="P41" s="13">
        <f t="shared" si="2"/>
        <v>0</v>
      </c>
      <c r="Q41" s="14">
        <f t="shared" si="1"/>
        <v>0</v>
      </c>
      <c r="T41" s="15"/>
    </row>
    <row r="42" spans="2:20" ht="45.75" customHeight="1" thickBot="1" x14ac:dyDescent="0.25">
      <c r="B42" s="43"/>
      <c r="C42" s="53"/>
      <c r="D42" s="119"/>
      <c r="E42" s="20" t="s">
        <v>291</v>
      </c>
      <c r="F42" s="20" t="s">
        <v>292</v>
      </c>
      <c r="G42" s="24">
        <v>1</v>
      </c>
      <c r="H42" s="24">
        <v>1</v>
      </c>
      <c r="I42" s="24">
        <v>1</v>
      </c>
      <c r="J42" s="24">
        <v>1</v>
      </c>
      <c r="K42" s="24">
        <v>1</v>
      </c>
      <c r="L42" s="78">
        <v>0.01</v>
      </c>
      <c r="M42" s="24"/>
      <c r="N42" s="25"/>
      <c r="O42" s="26"/>
      <c r="P42" s="13">
        <f t="shared" si="2"/>
        <v>0.01</v>
      </c>
      <c r="Q42" s="14">
        <f t="shared" si="1"/>
        <v>0.01</v>
      </c>
      <c r="T42" s="15"/>
    </row>
    <row r="43" spans="2:20" ht="32.25" customHeight="1" thickBot="1" x14ac:dyDescent="0.25">
      <c r="B43" s="43"/>
      <c r="C43" s="53"/>
      <c r="D43" s="119"/>
      <c r="E43" s="20" t="s">
        <v>293</v>
      </c>
      <c r="F43" s="20" t="s">
        <v>294</v>
      </c>
      <c r="G43" s="21">
        <v>1</v>
      </c>
      <c r="H43" s="21">
        <v>1</v>
      </c>
      <c r="I43" s="21">
        <v>1</v>
      </c>
      <c r="J43" s="21">
        <v>1</v>
      </c>
      <c r="K43" s="21">
        <v>1</v>
      </c>
      <c r="L43" s="79">
        <v>1</v>
      </c>
      <c r="M43" s="21"/>
      <c r="N43" s="25"/>
      <c r="O43" s="26"/>
      <c r="P43" s="13">
        <f t="shared" si="2"/>
        <v>1</v>
      </c>
      <c r="Q43" s="14">
        <f t="shared" si="1"/>
        <v>1</v>
      </c>
      <c r="T43" s="15"/>
    </row>
    <row r="44" spans="2:20" ht="32.25" customHeight="1" thickBot="1" x14ac:dyDescent="0.25">
      <c r="B44" s="43"/>
      <c r="C44" s="53"/>
      <c r="D44" s="120"/>
      <c r="E44" s="20" t="s">
        <v>295</v>
      </c>
      <c r="F44" s="20" t="s">
        <v>296</v>
      </c>
      <c r="G44" s="21">
        <v>8</v>
      </c>
      <c r="H44" s="21">
        <v>4</v>
      </c>
      <c r="I44" s="21">
        <v>0</v>
      </c>
      <c r="J44" s="21">
        <v>4</v>
      </c>
      <c r="K44" s="21">
        <v>0</v>
      </c>
      <c r="L44" s="78">
        <v>0</v>
      </c>
      <c r="M44" s="24"/>
      <c r="N44" s="25"/>
      <c r="O44" s="26"/>
      <c r="P44" s="13">
        <f t="shared" si="2"/>
        <v>0</v>
      </c>
      <c r="Q44" s="14">
        <f t="shared" si="1"/>
        <v>0</v>
      </c>
      <c r="T44" s="15"/>
    </row>
    <row r="45" spans="2:20" ht="195.75" thickBot="1" x14ac:dyDescent="0.25">
      <c r="B45" s="43"/>
      <c r="C45" s="53"/>
      <c r="D45" s="121" t="s">
        <v>391</v>
      </c>
      <c r="E45" s="20" t="s">
        <v>297</v>
      </c>
      <c r="F45" s="20" t="s">
        <v>298</v>
      </c>
      <c r="G45" s="21">
        <v>1</v>
      </c>
      <c r="H45" s="21">
        <v>0</v>
      </c>
      <c r="I45" s="21">
        <v>0</v>
      </c>
      <c r="J45" s="21">
        <v>1</v>
      </c>
      <c r="K45" s="21">
        <v>0</v>
      </c>
      <c r="L45" s="73">
        <v>0</v>
      </c>
      <c r="M45" s="21"/>
      <c r="N45" s="21"/>
      <c r="O45" s="22"/>
      <c r="P45" s="13" t="str">
        <f t="shared" si="2"/>
        <v>-</v>
      </c>
      <c r="Q45" s="14">
        <f t="shared" si="1"/>
        <v>0</v>
      </c>
      <c r="T45" s="15"/>
    </row>
    <row r="46" spans="2:20" ht="63.75" customHeight="1" thickBot="1" x14ac:dyDescent="0.25">
      <c r="B46" s="43"/>
      <c r="C46" s="53"/>
      <c r="D46" s="119"/>
      <c r="E46" s="20" t="s">
        <v>299</v>
      </c>
      <c r="F46" s="20" t="s">
        <v>300</v>
      </c>
      <c r="G46" s="21">
        <v>1</v>
      </c>
      <c r="H46" s="21">
        <v>0</v>
      </c>
      <c r="I46" s="21">
        <v>1</v>
      </c>
      <c r="J46" s="21">
        <v>0</v>
      </c>
      <c r="K46" s="21">
        <v>0</v>
      </c>
      <c r="L46" s="73">
        <v>0</v>
      </c>
      <c r="M46" s="21"/>
      <c r="N46" s="21"/>
      <c r="O46" s="22"/>
      <c r="P46" s="13" t="str">
        <f t="shared" si="2"/>
        <v>-</v>
      </c>
      <c r="Q46" s="14">
        <f t="shared" si="1"/>
        <v>0</v>
      </c>
      <c r="T46" s="15"/>
    </row>
    <row r="47" spans="2:20" ht="63.75" customHeight="1" thickBot="1" x14ac:dyDescent="0.25">
      <c r="B47" s="43"/>
      <c r="C47" s="53"/>
      <c r="D47" s="119"/>
      <c r="E47" s="20" t="s">
        <v>301</v>
      </c>
      <c r="F47" s="20" t="s">
        <v>302</v>
      </c>
      <c r="G47" s="24">
        <v>1</v>
      </c>
      <c r="H47" s="24">
        <v>0</v>
      </c>
      <c r="I47" s="24">
        <v>0</v>
      </c>
      <c r="J47" s="24">
        <v>1</v>
      </c>
      <c r="K47" s="24">
        <v>0</v>
      </c>
      <c r="L47" s="78">
        <v>0</v>
      </c>
      <c r="M47" s="24"/>
      <c r="N47" s="25"/>
      <c r="O47" s="26"/>
      <c r="P47" s="13" t="str">
        <f t="shared" si="2"/>
        <v>-</v>
      </c>
      <c r="Q47" s="14">
        <f t="shared" si="1"/>
        <v>0</v>
      </c>
      <c r="T47" s="15"/>
    </row>
    <row r="48" spans="2:20" ht="75.75" thickBot="1" x14ac:dyDescent="0.25">
      <c r="B48" s="43"/>
      <c r="C48" s="53"/>
      <c r="D48" s="119"/>
      <c r="E48" s="20" t="s">
        <v>303</v>
      </c>
      <c r="F48" s="20" t="s">
        <v>304</v>
      </c>
      <c r="G48" s="21">
        <v>1</v>
      </c>
      <c r="H48" s="21">
        <v>1</v>
      </c>
      <c r="I48" s="21">
        <v>0</v>
      </c>
      <c r="J48" s="21">
        <v>0</v>
      </c>
      <c r="K48" s="21">
        <v>0</v>
      </c>
      <c r="L48" s="73">
        <v>0</v>
      </c>
      <c r="M48" s="21"/>
      <c r="N48" s="21"/>
      <c r="O48" s="22"/>
      <c r="P48" s="13">
        <f t="shared" si="2"/>
        <v>0</v>
      </c>
      <c r="Q48" s="14">
        <f t="shared" si="1"/>
        <v>0</v>
      </c>
      <c r="T48" s="15"/>
    </row>
    <row r="49" spans="1:20" ht="105.75" thickBot="1" x14ac:dyDescent="0.25">
      <c r="B49" s="43"/>
      <c r="C49" s="53"/>
      <c r="D49" s="119"/>
      <c r="E49" s="20" t="s">
        <v>305</v>
      </c>
      <c r="F49" s="20" t="s">
        <v>306</v>
      </c>
      <c r="G49" s="21">
        <v>5</v>
      </c>
      <c r="H49" s="21">
        <v>0</v>
      </c>
      <c r="I49" s="21">
        <v>4</v>
      </c>
      <c r="J49" s="21">
        <v>0</v>
      </c>
      <c r="K49" s="21">
        <v>0</v>
      </c>
      <c r="L49" s="73">
        <v>0</v>
      </c>
      <c r="M49" s="21"/>
      <c r="N49" s="21"/>
      <c r="O49" s="22"/>
      <c r="P49" s="13" t="str">
        <f t="shared" si="2"/>
        <v>-</v>
      </c>
      <c r="Q49" s="14">
        <f t="shared" si="1"/>
        <v>0</v>
      </c>
      <c r="T49" s="15"/>
    </row>
    <row r="50" spans="1:20" ht="90.75" thickBot="1" x14ac:dyDescent="0.25">
      <c r="B50" s="43"/>
      <c r="C50" s="53"/>
      <c r="D50" s="119"/>
      <c r="E50" s="20" t="s">
        <v>307</v>
      </c>
      <c r="F50" s="20" t="s">
        <v>308</v>
      </c>
      <c r="G50" s="21">
        <v>4</v>
      </c>
      <c r="H50" s="21">
        <v>0</v>
      </c>
      <c r="I50" s="21">
        <v>4</v>
      </c>
      <c r="J50" s="21">
        <v>0</v>
      </c>
      <c r="K50" s="21">
        <v>0</v>
      </c>
      <c r="L50" s="73">
        <v>0</v>
      </c>
      <c r="M50" s="21"/>
      <c r="N50" s="21"/>
      <c r="O50" s="22"/>
      <c r="P50" s="13" t="str">
        <f t="shared" si="2"/>
        <v>-</v>
      </c>
      <c r="Q50" s="14">
        <f t="shared" si="1"/>
        <v>0</v>
      </c>
      <c r="T50" s="15"/>
    </row>
    <row r="51" spans="1:20" ht="63.75" customHeight="1" thickBot="1" x14ac:dyDescent="0.25">
      <c r="B51" s="43"/>
      <c r="C51" s="53"/>
      <c r="D51" s="119"/>
      <c r="E51" s="20" t="s">
        <v>309</v>
      </c>
      <c r="F51" s="20" t="s">
        <v>310</v>
      </c>
      <c r="G51" s="21">
        <v>332</v>
      </c>
      <c r="H51" s="21">
        <v>0</v>
      </c>
      <c r="I51" s="21">
        <v>200</v>
      </c>
      <c r="J51" s="21">
        <v>0</v>
      </c>
      <c r="K51" s="21">
        <v>0</v>
      </c>
      <c r="L51" s="73">
        <v>0</v>
      </c>
      <c r="M51" s="21"/>
      <c r="N51" s="21"/>
      <c r="O51" s="22"/>
      <c r="P51" s="13" t="str">
        <f t="shared" si="2"/>
        <v>-</v>
      </c>
      <c r="Q51" s="14">
        <f t="shared" si="1"/>
        <v>0</v>
      </c>
      <c r="T51" s="15"/>
    </row>
    <row r="52" spans="1:20" ht="75.75" thickBot="1" x14ac:dyDescent="0.25">
      <c r="B52" s="43"/>
      <c r="C52" s="53"/>
      <c r="D52" s="119"/>
      <c r="E52" s="20" t="s">
        <v>311</v>
      </c>
      <c r="F52" s="20" t="s">
        <v>312</v>
      </c>
      <c r="G52" s="24">
        <v>20</v>
      </c>
      <c r="H52" s="24">
        <v>0</v>
      </c>
      <c r="I52" s="24">
        <v>6</v>
      </c>
      <c r="J52" s="24">
        <v>7</v>
      </c>
      <c r="K52" s="24">
        <v>7</v>
      </c>
      <c r="L52" s="79">
        <v>0</v>
      </c>
      <c r="M52" s="24"/>
      <c r="N52" s="25"/>
      <c r="O52" s="26"/>
      <c r="P52" s="13" t="str">
        <f t="shared" si="2"/>
        <v>-</v>
      </c>
      <c r="Q52" s="14">
        <f t="shared" si="1"/>
        <v>0</v>
      </c>
      <c r="T52" s="15"/>
    </row>
    <row r="53" spans="1:20" ht="63.75" customHeight="1" thickBot="1" x14ac:dyDescent="0.25">
      <c r="B53" s="43"/>
      <c r="C53" s="53"/>
      <c r="D53" s="119"/>
      <c r="E53" s="20" t="s">
        <v>313</v>
      </c>
      <c r="F53" s="20" t="s">
        <v>314</v>
      </c>
      <c r="G53" s="21">
        <v>20</v>
      </c>
      <c r="H53" s="21">
        <v>0</v>
      </c>
      <c r="I53" s="21">
        <v>20</v>
      </c>
      <c r="J53" s="21">
        <v>0</v>
      </c>
      <c r="K53" s="21">
        <v>0</v>
      </c>
      <c r="L53" s="73">
        <v>0</v>
      </c>
      <c r="M53" s="21"/>
      <c r="N53" s="21"/>
      <c r="O53" s="22"/>
      <c r="P53" s="13" t="str">
        <f t="shared" si="2"/>
        <v>-</v>
      </c>
      <c r="Q53" s="14">
        <f t="shared" si="1"/>
        <v>0</v>
      </c>
      <c r="T53" s="15"/>
    </row>
    <row r="54" spans="1:20" ht="45.75" customHeight="1" thickBot="1" x14ac:dyDescent="0.25">
      <c r="B54" s="43"/>
      <c r="C54" s="53"/>
      <c r="D54" s="119"/>
      <c r="E54" s="20" t="s">
        <v>315</v>
      </c>
      <c r="F54" s="20" t="s">
        <v>316</v>
      </c>
      <c r="G54" s="25">
        <v>1</v>
      </c>
      <c r="H54" s="25">
        <v>0</v>
      </c>
      <c r="I54" s="25">
        <v>1</v>
      </c>
      <c r="J54" s="25">
        <v>0</v>
      </c>
      <c r="K54" s="25">
        <v>0</v>
      </c>
      <c r="L54" s="73">
        <v>0</v>
      </c>
      <c r="M54" s="21"/>
      <c r="N54" s="25"/>
      <c r="O54" s="26"/>
      <c r="P54" s="13" t="str">
        <f t="shared" si="2"/>
        <v>-</v>
      </c>
      <c r="Q54" s="14">
        <f t="shared" si="1"/>
        <v>0</v>
      </c>
      <c r="T54" s="15"/>
    </row>
    <row r="55" spans="1:20" ht="75.75" thickBot="1" x14ac:dyDescent="0.25">
      <c r="B55" s="43"/>
      <c r="C55" s="53"/>
      <c r="D55" s="119"/>
      <c r="E55" s="20" t="s">
        <v>317</v>
      </c>
      <c r="F55" s="20" t="s">
        <v>318</v>
      </c>
      <c r="G55" s="21">
        <v>1</v>
      </c>
      <c r="H55" s="21">
        <v>0</v>
      </c>
      <c r="I55" s="21">
        <v>0</v>
      </c>
      <c r="J55" s="21">
        <v>1</v>
      </c>
      <c r="K55" s="21">
        <v>0</v>
      </c>
      <c r="L55" s="73">
        <v>0</v>
      </c>
      <c r="M55" s="21"/>
      <c r="N55" s="21"/>
      <c r="O55" s="31"/>
      <c r="P55" s="13" t="str">
        <f t="shared" si="2"/>
        <v>-</v>
      </c>
      <c r="Q55" s="14">
        <f t="shared" si="1"/>
        <v>0</v>
      </c>
      <c r="T55" s="15"/>
    </row>
    <row r="56" spans="1:20" s="32" customFormat="1" ht="60" customHeight="1" thickBot="1" x14ac:dyDescent="0.25">
      <c r="A56" s="1"/>
      <c r="B56" s="43"/>
      <c r="C56" s="53"/>
      <c r="D56" s="119"/>
      <c r="E56" s="20" t="s">
        <v>319</v>
      </c>
      <c r="F56" s="20" t="s">
        <v>320</v>
      </c>
      <c r="G56" s="21">
        <v>1</v>
      </c>
      <c r="H56" s="21">
        <v>0</v>
      </c>
      <c r="I56" s="21">
        <v>0</v>
      </c>
      <c r="J56" s="21">
        <v>1</v>
      </c>
      <c r="K56" s="21">
        <v>0</v>
      </c>
      <c r="L56" s="73">
        <v>0</v>
      </c>
      <c r="M56" s="21"/>
      <c r="N56" s="21"/>
      <c r="O56" s="22"/>
      <c r="P56" s="13" t="str">
        <f t="shared" si="2"/>
        <v>-</v>
      </c>
      <c r="Q56" s="14">
        <f t="shared" si="1"/>
        <v>0</v>
      </c>
      <c r="R56" s="1"/>
      <c r="T56" s="33"/>
    </row>
    <row r="57" spans="1:20" s="32" customFormat="1" ht="60" customHeight="1" thickBot="1" x14ac:dyDescent="0.25">
      <c r="A57" s="1"/>
      <c r="B57" s="58"/>
      <c r="C57" s="57"/>
      <c r="D57" s="119"/>
      <c r="E57" s="59" t="s">
        <v>321</v>
      </c>
      <c r="F57" s="59" t="s">
        <v>322</v>
      </c>
      <c r="G57" s="60">
        <v>12</v>
      </c>
      <c r="H57" s="60">
        <v>3</v>
      </c>
      <c r="I57" s="60">
        <v>3</v>
      </c>
      <c r="J57" s="60">
        <v>3</v>
      </c>
      <c r="K57" s="60">
        <v>3</v>
      </c>
      <c r="L57" s="80">
        <v>1</v>
      </c>
      <c r="M57" s="60"/>
      <c r="N57" s="60"/>
      <c r="O57" s="61"/>
      <c r="P57" s="13">
        <f t="shared" si="2"/>
        <v>0.33333333333333331</v>
      </c>
      <c r="Q57" s="14">
        <f t="shared" si="1"/>
        <v>8.3333333333333329E-2</v>
      </c>
      <c r="R57" s="1"/>
      <c r="T57" s="33"/>
    </row>
    <row r="58" spans="1:20" s="32" customFormat="1" ht="60" customHeight="1" thickBot="1" x14ac:dyDescent="0.25">
      <c r="A58" s="1"/>
      <c r="B58" s="58"/>
      <c r="C58" s="57"/>
      <c r="D58" s="119"/>
      <c r="E58" s="59" t="s">
        <v>323</v>
      </c>
      <c r="F58" s="59" t="s">
        <v>316</v>
      </c>
      <c r="G58" s="60">
        <v>1</v>
      </c>
      <c r="H58" s="60">
        <v>0</v>
      </c>
      <c r="I58" s="60">
        <v>0</v>
      </c>
      <c r="J58" s="60">
        <v>0</v>
      </c>
      <c r="K58" s="60">
        <v>1</v>
      </c>
      <c r="L58" s="80">
        <v>0</v>
      </c>
      <c r="M58" s="60"/>
      <c r="N58" s="60"/>
      <c r="O58" s="61"/>
      <c r="P58" s="13" t="str">
        <f t="shared" si="2"/>
        <v>-</v>
      </c>
      <c r="Q58" s="14">
        <f t="shared" si="1"/>
        <v>0</v>
      </c>
      <c r="R58" s="1"/>
      <c r="T58" s="33"/>
    </row>
    <row r="59" spans="1:20" s="32" customFormat="1" ht="60" customHeight="1" thickBot="1" x14ac:dyDescent="0.25">
      <c r="A59" s="1"/>
      <c r="B59" s="58"/>
      <c r="C59" s="57"/>
      <c r="D59" s="120"/>
      <c r="E59" s="59" t="s">
        <v>324</v>
      </c>
      <c r="F59" s="59" t="s">
        <v>325</v>
      </c>
      <c r="G59" s="60">
        <v>1</v>
      </c>
      <c r="H59" s="60">
        <v>0</v>
      </c>
      <c r="I59" s="60">
        <v>0</v>
      </c>
      <c r="J59" s="60">
        <v>0</v>
      </c>
      <c r="K59" s="60">
        <v>1</v>
      </c>
      <c r="L59" s="80">
        <v>0</v>
      </c>
      <c r="M59" s="60"/>
      <c r="N59" s="60"/>
      <c r="O59" s="61"/>
      <c r="P59" s="13" t="str">
        <f t="shared" si="2"/>
        <v>-</v>
      </c>
      <c r="Q59" s="14">
        <f t="shared" si="1"/>
        <v>0</v>
      </c>
      <c r="R59" s="1"/>
      <c r="T59" s="33"/>
    </row>
    <row r="60" spans="1:20" s="32" customFormat="1" ht="60" customHeight="1" thickBot="1" x14ac:dyDescent="0.25">
      <c r="A60" s="1"/>
      <c r="B60" s="58"/>
      <c r="C60" s="57"/>
      <c r="D60" s="121" t="s">
        <v>392</v>
      </c>
      <c r="E60" s="59" t="s">
        <v>326</v>
      </c>
      <c r="F60" s="59" t="s">
        <v>327</v>
      </c>
      <c r="G60" s="60">
        <v>1</v>
      </c>
      <c r="H60" s="60">
        <v>1</v>
      </c>
      <c r="I60" s="60">
        <v>0</v>
      </c>
      <c r="J60" s="60">
        <v>0</v>
      </c>
      <c r="K60" s="60">
        <v>0</v>
      </c>
      <c r="L60" s="80">
        <v>0</v>
      </c>
      <c r="M60" s="60"/>
      <c r="N60" s="60"/>
      <c r="O60" s="61"/>
      <c r="P60" s="13">
        <f t="shared" si="2"/>
        <v>0</v>
      </c>
      <c r="Q60" s="14">
        <f t="shared" si="1"/>
        <v>0</v>
      </c>
      <c r="R60" s="1"/>
      <c r="T60" s="33"/>
    </row>
    <row r="61" spans="1:20" s="32" customFormat="1" ht="60" customHeight="1" thickBot="1" x14ac:dyDescent="0.25">
      <c r="A61" s="1"/>
      <c r="B61" s="58"/>
      <c r="C61" s="57"/>
      <c r="D61" s="119"/>
      <c r="E61" s="59" t="s">
        <v>328</v>
      </c>
      <c r="F61" s="59" t="s">
        <v>329</v>
      </c>
      <c r="G61" s="60">
        <v>6</v>
      </c>
      <c r="H61" s="60">
        <v>0</v>
      </c>
      <c r="I61" s="60">
        <v>1</v>
      </c>
      <c r="J61" s="60">
        <v>1</v>
      </c>
      <c r="K61" s="60">
        <v>1</v>
      </c>
      <c r="L61" s="80">
        <v>0</v>
      </c>
      <c r="M61" s="60"/>
      <c r="N61" s="60"/>
      <c r="O61" s="61"/>
      <c r="P61" s="13" t="str">
        <f t="shared" si="2"/>
        <v>-</v>
      </c>
      <c r="Q61" s="14">
        <f t="shared" si="1"/>
        <v>0</v>
      </c>
      <c r="R61" s="1"/>
      <c r="T61" s="33"/>
    </row>
    <row r="62" spans="1:20" s="32" customFormat="1" ht="60" customHeight="1" thickBot="1" x14ac:dyDescent="0.25">
      <c r="A62" s="1"/>
      <c r="B62" s="58"/>
      <c r="C62" s="57"/>
      <c r="D62" s="119"/>
      <c r="E62" s="59" t="s">
        <v>330</v>
      </c>
      <c r="F62" s="59" t="s">
        <v>331</v>
      </c>
      <c r="G62" s="60">
        <v>2</v>
      </c>
      <c r="H62" s="60">
        <v>1</v>
      </c>
      <c r="I62" s="60">
        <v>0</v>
      </c>
      <c r="J62" s="60">
        <v>0</v>
      </c>
      <c r="K62" s="60">
        <v>0</v>
      </c>
      <c r="L62" s="80">
        <v>0</v>
      </c>
      <c r="M62" s="60"/>
      <c r="N62" s="60"/>
      <c r="O62" s="61"/>
      <c r="P62" s="13">
        <f t="shared" si="2"/>
        <v>0</v>
      </c>
      <c r="Q62" s="14">
        <f t="shared" si="1"/>
        <v>0</v>
      </c>
      <c r="R62" s="1"/>
      <c r="T62" s="33"/>
    </row>
    <row r="63" spans="1:20" s="32" customFormat="1" ht="60" customHeight="1" thickBot="1" x14ac:dyDescent="0.25">
      <c r="A63" s="1"/>
      <c r="B63" s="58"/>
      <c r="C63" s="57"/>
      <c r="D63" s="119"/>
      <c r="E63" s="59" t="s">
        <v>332</v>
      </c>
      <c r="F63" s="59" t="s">
        <v>333</v>
      </c>
      <c r="G63" s="60">
        <v>1</v>
      </c>
      <c r="H63" s="60">
        <v>0</v>
      </c>
      <c r="I63" s="60">
        <v>1</v>
      </c>
      <c r="J63" s="60">
        <v>1</v>
      </c>
      <c r="K63" s="60">
        <v>1</v>
      </c>
      <c r="L63" s="80">
        <v>0</v>
      </c>
      <c r="M63" s="60"/>
      <c r="N63" s="60"/>
      <c r="O63" s="61"/>
      <c r="P63" s="13" t="str">
        <f t="shared" si="2"/>
        <v>-</v>
      </c>
      <c r="Q63" s="14">
        <f t="shared" si="1"/>
        <v>0</v>
      </c>
      <c r="R63" s="1"/>
      <c r="T63" s="33"/>
    </row>
    <row r="64" spans="1:20" s="32" customFormat="1" ht="60" customHeight="1" thickBot="1" x14ac:dyDescent="0.25">
      <c r="A64" s="1"/>
      <c r="B64" s="58"/>
      <c r="C64" s="57"/>
      <c r="D64" s="119"/>
      <c r="E64" s="59" t="s">
        <v>334</v>
      </c>
      <c r="F64" s="59" t="s">
        <v>335</v>
      </c>
      <c r="G64" s="60">
        <v>5</v>
      </c>
      <c r="H64" s="60">
        <v>0</v>
      </c>
      <c r="I64" s="60">
        <v>0</v>
      </c>
      <c r="J64" s="60">
        <v>1</v>
      </c>
      <c r="K64" s="60">
        <v>1</v>
      </c>
      <c r="L64" s="80">
        <v>0</v>
      </c>
      <c r="M64" s="60"/>
      <c r="N64" s="60"/>
      <c r="O64" s="61"/>
      <c r="P64" s="13" t="str">
        <f t="shared" si="2"/>
        <v>-</v>
      </c>
      <c r="Q64" s="14">
        <f t="shared" si="1"/>
        <v>0</v>
      </c>
      <c r="R64" s="1"/>
      <c r="T64" s="33"/>
    </row>
    <row r="65" spans="1:20" s="32" customFormat="1" ht="60" customHeight="1" thickBot="1" x14ac:dyDescent="0.25">
      <c r="A65" s="1"/>
      <c r="B65" s="58"/>
      <c r="C65" s="57"/>
      <c r="D65" s="119"/>
      <c r="E65" s="59" t="s">
        <v>336</v>
      </c>
      <c r="F65" s="59" t="s">
        <v>337</v>
      </c>
      <c r="G65" s="60">
        <v>25</v>
      </c>
      <c r="H65" s="60">
        <v>3</v>
      </c>
      <c r="I65" s="60">
        <v>3</v>
      </c>
      <c r="J65" s="60">
        <v>2</v>
      </c>
      <c r="K65" s="60">
        <v>2</v>
      </c>
      <c r="L65" s="80">
        <v>0</v>
      </c>
      <c r="M65" s="60"/>
      <c r="N65" s="60"/>
      <c r="O65" s="61"/>
      <c r="P65" s="13">
        <f t="shared" si="2"/>
        <v>0</v>
      </c>
      <c r="Q65" s="14">
        <f t="shared" si="1"/>
        <v>0</v>
      </c>
      <c r="R65" s="1"/>
      <c r="T65" s="33"/>
    </row>
    <row r="66" spans="1:20" s="32" customFormat="1" ht="60" customHeight="1" thickBot="1" x14ac:dyDescent="0.25">
      <c r="A66" s="1"/>
      <c r="B66" s="58"/>
      <c r="C66" s="57"/>
      <c r="D66" s="120"/>
      <c r="E66" s="59" t="s">
        <v>338</v>
      </c>
      <c r="F66" s="59" t="s">
        <v>191</v>
      </c>
      <c r="G66" s="60">
        <v>1</v>
      </c>
      <c r="H66" s="60">
        <v>1</v>
      </c>
      <c r="I66" s="60">
        <v>1</v>
      </c>
      <c r="J66" s="60">
        <v>1</v>
      </c>
      <c r="K66" s="60">
        <v>1</v>
      </c>
      <c r="L66" s="80">
        <v>1</v>
      </c>
      <c r="M66" s="60"/>
      <c r="N66" s="60"/>
      <c r="O66" s="61"/>
      <c r="P66" s="13">
        <f t="shared" si="2"/>
        <v>1</v>
      </c>
      <c r="Q66" s="14">
        <f t="shared" si="1"/>
        <v>1</v>
      </c>
      <c r="R66" s="1"/>
      <c r="T66" s="33"/>
    </row>
    <row r="67" spans="1:20" s="32" customFormat="1" ht="60" customHeight="1" thickBot="1" x14ac:dyDescent="0.25">
      <c r="A67" s="1"/>
      <c r="B67" s="58"/>
      <c r="C67" s="57"/>
      <c r="D67" s="121" t="s">
        <v>393</v>
      </c>
      <c r="E67" s="59" t="s">
        <v>339</v>
      </c>
      <c r="F67" s="59" t="s">
        <v>340</v>
      </c>
      <c r="G67" s="60">
        <v>1</v>
      </c>
      <c r="H67" s="60">
        <v>0</v>
      </c>
      <c r="I67" s="60">
        <v>1</v>
      </c>
      <c r="J67" s="60">
        <v>0</v>
      </c>
      <c r="K67" s="60">
        <v>0</v>
      </c>
      <c r="L67" s="80">
        <v>0</v>
      </c>
      <c r="M67" s="60"/>
      <c r="N67" s="60"/>
      <c r="O67" s="61"/>
      <c r="P67" s="13" t="str">
        <f t="shared" si="2"/>
        <v>-</v>
      </c>
      <c r="Q67" s="14">
        <f t="shared" si="1"/>
        <v>0</v>
      </c>
      <c r="R67" s="1"/>
      <c r="T67" s="33"/>
    </row>
    <row r="68" spans="1:20" s="32" customFormat="1" ht="60" customHeight="1" thickBot="1" x14ac:dyDescent="0.25">
      <c r="A68" s="1"/>
      <c r="B68" s="58"/>
      <c r="C68" s="57"/>
      <c r="D68" s="119"/>
      <c r="E68" s="59" t="s">
        <v>341</v>
      </c>
      <c r="F68" s="59" t="s">
        <v>342</v>
      </c>
      <c r="G68" s="60">
        <v>8</v>
      </c>
      <c r="H68" s="60">
        <v>1</v>
      </c>
      <c r="I68" s="60">
        <v>1</v>
      </c>
      <c r="J68" s="60">
        <v>1</v>
      </c>
      <c r="K68" s="60">
        <v>1</v>
      </c>
      <c r="L68" s="80">
        <v>0</v>
      </c>
      <c r="M68" s="60"/>
      <c r="N68" s="60"/>
      <c r="O68" s="61"/>
      <c r="P68" s="13">
        <f t="shared" ref="P68:P91" si="3">IF(H68=0,"-",IF((L68/H68)&lt;=1,(L68/H68),1))</f>
        <v>0</v>
      </c>
      <c r="Q68" s="14">
        <f t="shared" si="1"/>
        <v>0</v>
      </c>
      <c r="R68" s="1"/>
      <c r="T68" s="33"/>
    </row>
    <row r="69" spans="1:20" s="32" customFormat="1" ht="60" customHeight="1" thickBot="1" x14ac:dyDescent="0.25">
      <c r="A69" s="1"/>
      <c r="B69" s="58"/>
      <c r="C69" s="57"/>
      <c r="D69" s="119"/>
      <c r="E69" s="59" t="s">
        <v>343</v>
      </c>
      <c r="F69" s="59" t="s">
        <v>344</v>
      </c>
      <c r="G69" s="60">
        <v>16</v>
      </c>
      <c r="H69" s="60">
        <v>0</v>
      </c>
      <c r="I69" s="60">
        <v>1</v>
      </c>
      <c r="J69" s="60">
        <v>2</v>
      </c>
      <c r="K69" s="60">
        <v>1</v>
      </c>
      <c r="L69" s="80">
        <v>0</v>
      </c>
      <c r="M69" s="60"/>
      <c r="N69" s="60"/>
      <c r="O69" s="61"/>
      <c r="P69" s="13" t="str">
        <f t="shared" si="3"/>
        <v>-</v>
      </c>
      <c r="Q69" s="14">
        <f t="shared" ref="Q69:Q91" si="4">IF(((L69+M69+N69+O69)/(G69))&lt;=1,((L69+M69+N69+O69)/(G69)),1)</f>
        <v>0</v>
      </c>
      <c r="R69" s="1"/>
      <c r="T69" s="33"/>
    </row>
    <row r="70" spans="1:20" s="32" customFormat="1" ht="60" customHeight="1" thickBot="1" x14ac:dyDescent="0.25">
      <c r="A70" s="1"/>
      <c r="B70" s="58"/>
      <c r="C70" s="57"/>
      <c r="D70" s="120"/>
      <c r="E70" s="59" t="s">
        <v>345</v>
      </c>
      <c r="F70" s="59" t="s">
        <v>346</v>
      </c>
      <c r="G70" s="60">
        <v>27</v>
      </c>
      <c r="H70" s="60">
        <v>0</v>
      </c>
      <c r="I70" s="60">
        <v>0</v>
      </c>
      <c r="J70" s="60">
        <v>10</v>
      </c>
      <c r="K70" s="60">
        <v>0</v>
      </c>
      <c r="L70" s="80">
        <v>0</v>
      </c>
      <c r="M70" s="60"/>
      <c r="N70" s="60"/>
      <c r="O70" s="61"/>
      <c r="P70" s="13" t="str">
        <f t="shared" si="3"/>
        <v>-</v>
      </c>
      <c r="Q70" s="14">
        <f t="shared" si="4"/>
        <v>0</v>
      </c>
      <c r="R70" s="1"/>
      <c r="T70" s="33"/>
    </row>
    <row r="71" spans="1:20" s="32" customFormat="1" ht="60" customHeight="1" thickBot="1" x14ac:dyDescent="0.25">
      <c r="A71" s="1"/>
      <c r="B71" s="58"/>
      <c r="C71" s="57"/>
      <c r="D71" s="121" t="s">
        <v>394</v>
      </c>
      <c r="E71" s="59" t="s">
        <v>347</v>
      </c>
      <c r="F71" s="59" t="s">
        <v>348</v>
      </c>
      <c r="G71" s="60">
        <v>1</v>
      </c>
      <c r="H71" s="60">
        <v>0</v>
      </c>
      <c r="I71" s="60">
        <v>1</v>
      </c>
      <c r="J71" s="60">
        <v>0</v>
      </c>
      <c r="K71" s="60">
        <v>0</v>
      </c>
      <c r="L71" s="80">
        <v>0</v>
      </c>
      <c r="M71" s="60"/>
      <c r="N71" s="60"/>
      <c r="O71" s="61"/>
      <c r="P71" s="13" t="str">
        <f t="shared" si="3"/>
        <v>-</v>
      </c>
      <c r="Q71" s="14">
        <f t="shared" si="4"/>
        <v>0</v>
      </c>
      <c r="R71" s="1"/>
      <c r="T71" s="33"/>
    </row>
    <row r="72" spans="1:20" s="32" customFormat="1" ht="60" customHeight="1" thickBot="1" x14ac:dyDescent="0.25">
      <c r="A72" s="1"/>
      <c r="B72" s="58"/>
      <c r="C72" s="57"/>
      <c r="D72" s="119"/>
      <c r="E72" s="59" t="s">
        <v>349</v>
      </c>
      <c r="F72" s="59" t="s">
        <v>350</v>
      </c>
      <c r="G72" s="60">
        <v>5512</v>
      </c>
      <c r="H72" s="60">
        <v>5512</v>
      </c>
      <c r="I72" s="60">
        <v>5512</v>
      </c>
      <c r="J72" s="60">
        <v>5512</v>
      </c>
      <c r="K72" s="60">
        <v>5512</v>
      </c>
      <c r="L72" s="80">
        <v>5037</v>
      </c>
      <c r="M72" s="60"/>
      <c r="N72" s="60"/>
      <c r="O72" s="61"/>
      <c r="P72" s="13">
        <f t="shared" si="3"/>
        <v>0.91382438316400583</v>
      </c>
      <c r="Q72" s="14">
        <f t="shared" si="4"/>
        <v>0.91382438316400583</v>
      </c>
      <c r="R72" s="1"/>
      <c r="T72" s="33"/>
    </row>
    <row r="73" spans="1:20" s="32" customFormat="1" ht="60" customHeight="1" thickBot="1" x14ac:dyDescent="0.25">
      <c r="A73" s="1"/>
      <c r="B73" s="58"/>
      <c r="C73" s="57"/>
      <c r="D73" s="119"/>
      <c r="E73" s="59" t="s">
        <v>351</v>
      </c>
      <c r="F73" s="59" t="s">
        <v>352</v>
      </c>
      <c r="G73" s="60">
        <v>1</v>
      </c>
      <c r="H73" s="60">
        <v>0</v>
      </c>
      <c r="I73" s="60">
        <v>1</v>
      </c>
      <c r="J73" s="60">
        <v>0</v>
      </c>
      <c r="K73" s="60">
        <v>0</v>
      </c>
      <c r="L73" s="80">
        <v>0</v>
      </c>
      <c r="M73" s="60"/>
      <c r="N73" s="60"/>
      <c r="O73" s="61"/>
      <c r="P73" s="13" t="str">
        <f t="shared" si="3"/>
        <v>-</v>
      </c>
      <c r="Q73" s="14">
        <f t="shared" si="4"/>
        <v>0</v>
      </c>
      <c r="R73" s="1"/>
      <c r="T73" s="33"/>
    </row>
    <row r="74" spans="1:20" s="32" customFormat="1" ht="60" customHeight="1" thickBot="1" x14ac:dyDescent="0.25">
      <c r="A74" s="1"/>
      <c r="B74" s="58"/>
      <c r="C74" s="57"/>
      <c r="D74" s="119"/>
      <c r="E74" s="59" t="s">
        <v>353</v>
      </c>
      <c r="F74" s="59" t="s">
        <v>354</v>
      </c>
      <c r="G74" s="60">
        <v>7</v>
      </c>
      <c r="H74" s="60">
        <v>1</v>
      </c>
      <c r="I74" s="60">
        <v>1</v>
      </c>
      <c r="J74" s="60">
        <v>1</v>
      </c>
      <c r="K74" s="60">
        <v>1</v>
      </c>
      <c r="L74" s="80">
        <v>1</v>
      </c>
      <c r="M74" s="60"/>
      <c r="N74" s="60"/>
      <c r="O74" s="61"/>
      <c r="P74" s="13">
        <f t="shared" si="3"/>
        <v>1</v>
      </c>
      <c r="Q74" s="14">
        <f t="shared" si="4"/>
        <v>0.14285714285714285</v>
      </c>
      <c r="R74" s="1"/>
      <c r="T74" s="33"/>
    </row>
    <row r="75" spans="1:20" s="32" customFormat="1" ht="60" customHeight="1" thickBot="1" x14ac:dyDescent="0.25">
      <c r="A75" s="1"/>
      <c r="B75" s="58"/>
      <c r="C75" s="57"/>
      <c r="D75" s="119"/>
      <c r="E75" s="59" t="s">
        <v>355</v>
      </c>
      <c r="F75" s="59" t="s">
        <v>356</v>
      </c>
      <c r="G75" s="60">
        <v>1</v>
      </c>
      <c r="H75" s="60">
        <v>1</v>
      </c>
      <c r="I75" s="60">
        <v>1</v>
      </c>
      <c r="J75" s="60">
        <v>1</v>
      </c>
      <c r="K75" s="60">
        <v>1</v>
      </c>
      <c r="L75" s="80">
        <v>0</v>
      </c>
      <c r="M75" s="60"/>
      <c r="N75" s="60"/>
      <c r="O75" s="61"/>
      <c r="P75" s="13">
        <f t="shared" si="3"/>
        <v>0</v>
      </c>
      <c r="Q75" s="14">
        <f t="shared" si="4"/>
        <v>0</v>
      </c>
      <c r="R75" s="1"/>
      <c r="T75" s="33"/>
    </row>
    <row r="76" spans="1:20" s="32" customFormat="1" ht="60" customHeight="1" thickBot="1" x14ac:dyDescent="0.25">
      <c r="A76" s="1"/>
      <c r="B76" s="58"/>
      <c r="C76" s="57"/>
      <c r="D76" s="120"/>
      <c r="E76" s="59" t="s">
        <v>357</v>
      </c>
      <c r="F76" s="59" t="s">
        <v>358</v>
      </c>
      <c r="G76" s="60">
        <v>8</v>
      </c>
      <c r="H76" s="60">
        <v>0</v>
      </c>
      <c r="I76" s="60">
        <v>3</v>
      </c>
      <c r="J76" s="60">
        <v>3</v>
      </c>
      <c r="K76" s="60">
        <v>2</v>
      </c>
      <c r="L76" s="80">
        <v>0</v>
      </c>
      <c r="M76" s="60"/>
      <c r="N76" s="60"/>
      <c r="O76" s="61"/>
      <c r="P76" s="13" t="str">
        <f t="shared" si="3"/>
        <v>-</v>
      </c>
      <c r="Q76" s="14">
        <f t="shared" si="4"/>
        <v>0</v>
      </c>
      <c r="R76" s="1"/>
      <c r="T76" s="33"/>
    </row>
    <row r="77" spans="1:20" s="32" customFormat="1" ht="60" customHeight="1" thickBot="1" x14ac:dyDescent="0.25">
      <c r="A77" s="1"/>
      <c r="B77" s="58"/>
      <c r="C77" s="57"/>
      <c r="D77" s="121" t="s">
        <v>395</v>
      </c>
      <c r="E77" s="59" t="s">
        <v>359</v>
      </c>
      <c r="F77" s="59" t="s">
        <v>340</v>
      </c>
      <c r="G77" s="60">
        <v>1</v>
      </c>
      <c r="H77" s="60">
        <v>0</v>
      </c>
      <c r="I77" s="60">
        <v>1</v>
      </c>
      <c r="J77" s="60">
        <v>0</v>
      </c>
      <c r="K77" s="60">
        <v>0</v>
      </c>
      <c r="L77" s="80">
        <v>0</v>
      </c>
      <c r="M77" s="60"/>
      <c r="N77" s="60"/>
      <c r="O77" s="61"/>
      <c r="P77" s="13" t="str">
        <f t="shared" si="3"/>
        <v>-</v>
      </c>
      <c r="Q77" s="14">
        <f t="shared" si="4"/>
        <v>0</v>
      </c>
      <c r="R77" s="1"/>
      <c r="T77" s="33"/>
    </row>
    <row r="78" spans="1:20" s="32" customFormat="1" ht="60" customHeight="1" thickBot="1" x14ac:dyDescent="0.25">
      <c r="A78" s="1"/>
      <c r="B78" s="58"/>
      <c r="C78" s="57"/>
      <c r="D78" s="119"/>
      <c r="E78" s="59" t="s">
        <v>360</v>
      </c>
      <c r="F78" s="59" t="s">
        <v>361</v>
      </c>
      <c r="G78" s="60">
        <v>1</v>
      </c>
      <c r="H78" s="60">
        <v>1</v>
      </c>
      <c r="I78" s="60">
        <v>1</v>
      </c>
      <c r="J78" s="60">
        <v>1</v>
      </c>
      <c r="K78" s="60">
        <v>1</v>
      </c>
      <c r="L78" s="80">
        <v>0</v>
      </c>
      <c r="M78" s="60"/>
      <c r="N78" s="60"/>
      <c r="O78" s="61"/>
      <c r="P78" s="13">
        <f t="shared" si="3"/>
        <v>0</v>
      </c>
      <c r="Q78" s="14">
        <f t="shared" si="4"/>
        <v>0</v>
      </c>
      <c r="R78" s="1"/>
      <c r="T78" s="33"/>
    </row>
    <row r="79" spans="1:20" s="32" customFormat="1" ht="60" customHeight="1" thickBot="1" x14ac:dyDescent="0.25">
      <c r="A79" s="1"/>
      <c r="B79" s="58"/>
      <c r="C79" s="57"/>
      <c r="D79" s="119"/>
      <c r="E79" s="59" t="s">
        <v>362</v>
      </c>
      <c r="F79" s="59" t="s">
        <v>363</v>
      </c>
      <c r="G79" s="60">
        <v>9</v>
      </c>
      <c r="H79" s="60">
        <v>0</v>
      </c>
      <c r="I79" s="60">
        <v>4</v>
      </c>
      <c r="J79" s="60">
        <v>0</v>
      </c>
      <c r="K79" s="60">
        <v>0</v>
      </c>
      <c r="L79" s="80">
        <v>0</v>
      </c>
      <c r="M79" s="60"/>
      <c r="N79" s="60"/>
      <c r="O79" s="61"/>
      <c r="P79" s="13" t="str">
        <f t="shared" si="3"/>
        <v>-</v>
      </c>
      <c r="Q79" s="14">
        <f t="shared" si="4"/>
        <v>0</v>
      </c>
      <c r="R79" s="1"/>
      <c r="T79" s="33"/>
    </row>
    <row r="80" spans="1:20" s="32" customFormat="1" ht="60" customHeight="1" thickBot="1" x14ac:dyDescent="0.25">
      <c r="A80" s="1"/>
      <c r="B80" s="58"/>
      <c r="C80" s="57"/>
      <c r="D80" s="119"/>
      <c r="E80" s="59" t="s">
        <v>364</v>
      </c>
      <c r="F80" s="59" t="s">
        <v>363</v>
      </c>
      <c r="G80" s="60">
        <v>4</v>
      </c>
      <c r="H80" s="60">
        <v>0</v>
      </c>
      <c r="I80" s="60">
        <v>0</v>
      </c>
      <c r="J80" s="60">
        <v>4</v>
      </c>
      <c r="K80" s="60">
        <v>0</v>
      </c>
      <c r="L80" s="80">
        <v>0</v>
      </c>
      <c r="M80" s="60"/>
      <c r="N80" s="60"/>
      <c r="O80" s="61"/>
      <c r="P80" s="13" t="str">
        <f t="shared" si="3"/>
        <v>-</v>
      </c>
      <c r="Q80" s="14">
        <f t="shared" si="4"/>
        <v>0</v>
      </c>
      <c r="R80" s="1"/>
      <c r="T80" s="33"/>
    </row>
    <row r="81" spans="1:20" s="32" customFormat="1" ht="60" customHeight="1" thickBot="1" x14ac:dyDescent="0.25">
      <c r="A81" s="1"/>
      <c r="B81" s="58"/>
      <c r="C81" s="57"/>
      <c r="D81" s="119"/>
      <c r="E81" s="59" t="s">
        <v>365</v>
      </c>
      <c r="F81" s="59" t="s">
        <v>366</v>
      </c>
      <c r="G81" s="60">
        <v>40</v>
      </c>
      <c r="H81" s="60">
        <v>0</v>
      </c>
      <c r="I81" s="60">
        <v>0</v>
      </c>
      <c r="J81" s="60">
        <v>10</v>
      </c>
      <c r="K81" s="60">
        <v>0</v>
      </c>
      <c r="L81" s="80">
        <v>0</v>
      </c>
      <c r="M81" s="60"/>
      <c r="N81" s="60"/>
      <c r="O81" s="61"/>
      <c r="P81" s="13" t="str">
        <f t="shared" si="3"/>
        <v>-</v>
      </c>
      <c r="Q81" s="14">
        <f t="shared" si="4"/>
        <v>0</v>
      </c>
      <c r="R81" s="1"/>
      <c r="T81" s="33"/>
    </row>
    <row r="82" spans="1:20" s="32" customFormat="1" ht="60" customHeight="1" thickBot="1" x14ac:dyDescent="0.25">
      <c r="A82" s="1"/>
      <c r="B82" s="58"/>
      <c r="C82" s="57"/>
      <c r="D82" s="120"/>
      <c r="E82" s="59" t="s">
        <v>367</v>
      </c>
      <c r="F82" s="59" t="s">
        <v>368</v>
      </c>
      <c r="G82" s="60">
        <v>5</v>
      </c>
      <c r="H82" s="60">
        <v>1</v>
      </c>
      <c r="I82" s="60">
        <v>1</v>
      </c>
      <c r="J82" s="60">
        <v>1</v>
      </c>
      <c r="K82" s="60">
        <v>1</v>
      </c>
      <c r="L82" s="80">
        <v>0</v>
      </c>
      <c r="M82" s="60"/>
      <c r="N82" s="60"/>
      <c r="O82" s="61"/>
      <c r="P82" s="13">
        <f t="shared" si="3"/>
        <v>0</v>
      </c>
      <c r="Q82" s="14">
        <f t="shared" si="4"/>
        <v>0</v>
      </c>
      <c r="R82" s="1"/>
      <c r="T82" s="33"/>
    </row>
    <row r="83" spans="1:20" s="32" customFormat="1" ht="60" customHeight="1" thickBot="1" x14ac:dyDescent="0.25">
      <c r="A83" s="1"/>
      <c r="B83" s="58"/>
      <c r="C83" s="57"/>
      <c r="D83" s="121" t="s">
        <v>396</v>
      </c>
      <c r="E83" s="59" t="s">
        <v>369</v>
      </c>
      <c r="F83" s="59" t="s">
        <v>370</v>
      </c>
      <c r="G83" s="60">
        <v>1</v>
      </c>
      <c r="H83" s="60">
        <v>0</v>
      </c>
      <c r="I83" s="60">
        <v>1</v>
      </c>
      <c r="J83" s="60">
        <v>0</v>
      </c>
      <c r="K83" s="60">
        <v>0</v>
      </c>
      <c r="L83" s="80">
        <v>0</v>
      </c>
      <c r="M83" s="60"/>
      <c r="N83" s="60"/>
      <c r="O83" s="61"/>
      <c r="P83" s="13" t="str">
        <f t="shared" si="3"/>
        <v>-</v>
      </c>
      <c r="Q83" s="14">
        <f t="shared" si="4"/>
        <v>0</v>
      </c>
      <c r="R83" s="1"/>
      <c r="T83" s="33"/>
    </row>
    <row r="84" spans="1:20" s="32" customFormat="1" ht="60" customHeight="1" thickBot="1" x14ac:dyDescent="0.25">
      <c r="A84" s="1"/>
      <c r="B84" s="58"/>
      <c r="C84" s="57"/>
      <c r="D84" s="119"/>
      <c r="E84" s="59" t="s">
        <v>371</v>
      </c>
      <c r="F84" s="59" t="s">
        <v>372</v>
      </c>
      <c r="G84" s="60">
        <v>23</v>
      </c>
      <c r="H84" s="60">
        <v>0</v>
      </c>
      <c r="I84" s="60">
        <v>0</v>
      </c>
      <c r="J84" s="60">
        <v>10</v>
      </c>
      <c r="K84" s="60">
        <v>0</v>
      </c>
      <c r="L84" s="80">
        <v>0</v>
      </c>
      <c r="M84" s="60"/>
      <c r="N84" s="60"/>
      <c r="O84" s="61"/>
      <c r="P84" s="13" t="str">
        <f t="shared" si="3"/>
        <v>-</v>
      </c>
      <c r="Q84" s="14">
        <f t="shared" si="4"/>
        <v>0</v>
      </c>
      <c r="R84" s="1"/>
      <c r="T84" s="33"/>
    </row>
    <row r="85" spans="1:20" s="32" customFormat="1" ht="60" customHeight="1" thickBot="1" x14ac:dyDescent="0.25">
      <c r="A85" s="1"/>
      <c r="B85" s="58"/>
      <c r="C85" s="57"/>
      <c r="D85" s="119"/>
      <c r="E85" s="59" t="s">
        <v>373</v>
      </c>
      <c r="F85" s="59" t="s">
        <v>191</v>
      </c>
      <c r="G85" s="60">
        <v>1</v>
      </c>
      <c r="H85" s="60">
        <v>0</v>
      </c>
      <c r="I85" s="60">
        <v>0</v>
      </c>
      <c r="J85" s="60">
        <v>1</v>
      </c>
      <c r="K85" s="60">
        <v>0</v>
      </c>
      <c r="L85" s="80">
        <v>0</v>
      </c>
      <c r="M85" s="60"/>
      <c r="N85" s="60"/>
      <c r="O85" s="61"/>
      <c r="P85" s="13" t="str">
        <f t="shared" si="3"/>
        <v>-</v>
      </c>
      <c r="Q85" s="14">
        <f t="shared" si="4"/>
        <v>0</v>
      </c>
      <c r="R85" s="1"/>
      <c r="T85" s="33"/>
    </row>
    <row r="86" spans="1:20" s="32" customFormat="1" ht="60" customHeight="1" thickBot="1" x14ac:dyDescent="0.25">
      <c r="A86" s="1"/>
      <c r="B86" s="58"/>
      <c r="C86" s="57"/>
      <c r="D86" s="119"/>
      <c r="E86" s="59" t="s">
        <v>374</v>
      </c>
      <c r="F86" s="59" t="s">
        <v>375</v>
      </c>
      <c r="G86" s="60">
        <v>1</v>
      </c>
      <c r="H86" s="60">
        <v>0</v>
      </c>
      <c r="I86" s="60">
        <v>0</v>
      </c>
      <c r="J86" s="60">
        <v>1</v>
      </c>
      <c r="K86" s="60">
        <v>0</v>
      </c>
      <c r="L86" s="80">
        <v>0</v>
      </c>
      <c r="M86" s="60"/>
      <c r="N86" s="60"/>
      <c r="O86" s="61"/>
      <c r="P86" s="13" t="str">
        <f t="shared" si="3"/>
        <v>-</v>
      </c>
      <c r="Q86" s="14">
        <f t="shared" si="4"/>
        <v>0</v>
      </c>
      <c r="R86" s="1"/>
      <c r="T86" s="33"/>
    </row>
    <row r="87" spans="1:20" s="32" customFormat="1" ht="60" customHeight="1" thickBot="1" x14ac:dyDescent="0.25">
      <c r="A87" s="1"/>
      <c r="B87" s="58"/>
      <c r="C87" s="57"/>
      <c r="D87" s="119"/>
      <c r="E87" s="59" t="s">
        <v>376</v>
      </c>
      <c r="F87" s="59" t="s">
        <v>377</v>
      </c>
      <c r="G87" s="60">
        <v>2</v>
      </c>
      <c r="H87" s="60">
        <v>0</v>
      </c>
      <c r="I87" s="60">
        <v>1</v>
      </c>
      <c r="J87" s="60">
        <v>0</v>
      </c>
      <c r="K87" s="60">
        <v>0</v>
      </c>
      <c r="L87" s="80">
        <v>0</v>
      </c>
      <c r="M87" s="60"/>
      <c r="N87" s="60"/>
      <c r="O87" s="61"/>
      <c r="P87" s="13" t="str">
        <f t="shared" si="3"/>
        <v>-</v>
      </c>
      <c r="Q87" s="14">
        <f t="shared" si="4"/>
        <v>0</v>
      </c>
      <c r="R87" s="1"/>
      <c r="T87" s="33"/>
    </row>
    <row r="88" spans="1:20" s="32" customFormat="1" ht="60" customHeight="1" thickBot="1" x14ac:dyDescent="0.25">
      <c r="A88" s="1"/>
      <c r="B88" s="58"/>
      <c r="C88" s="57"/>
      <c r="D88" s="119"/>
      <c r="E88" s="59" t="s">
        <v>378</v>
      </c>
      <c r="F88" s="59" t="s">
        <v>379</v>
      </c>
      <c r="G88" s="60">
        <v>1</v>
      </c>
      <c r="H88" s="60">
        <v>1</v>
      </c>
      <c r="I88" s="60">
        <v>0</v>
      </c>
      <c r="J88" s="60">
        <v>0</v>
      </c>
      <c r="K88" s="60">
        <v>0</v>
      </c>
      <c r="L88" s="80">
        <v>0</v>
      </c>
      <c r="M88" s="60"/>
      <c r="N88" s="60"/>
      <c r="O88" s="61"/>
      <c r="P88" s="13">
        <f t="shared" si="3"/>
        <v>0</v>
      </c>
      <c r="Q88" s="14">
        <f t="shared" si="4"/>
        <v>0</v>
      </c>
      <c r="R88" s="1"/>
      <c r="T88" s="33"/>
    </row>
    <row r="89" spans="1:20" s="32" customFormat="1" ht="60" customHeight="1" thickBot="1" x14ac:dyDescent="0.25">
      <c r="A89" s="1"/>
      <c r="B89" s="58"/>
      <c r="C89" s="57"/>
      <c r="D89" s="119"/>
      <c r="E89" s="59" t="s">
        <v>380</v>
      </c>
      <c r="F89" s="59" t="s">
        <v>381</v>
      </c>
      <c r="G89" s="60">
        <v>1</v>
      </c>
      <c r="H89" s="60">
        <v>0</v>
      </c>
      <c r="I89" s="60">
        <v>1</v>
      </c>
      <c r="J89" s="60">
        <v>0</v>
      </c>
      <c r="K89" s="60">
        <v>0</v>
      </c>
      <c r="L89" s="80">
        <v>0</v>
      </c>
      <c r="M89" s="60"/>
      <c r="N89" s="60"/>
      <c r="O89" s="61"/>
      <c r="P89" s="13" t="str">
        <f t="shared" si="3"/>
        <v>-</v>
      </c>
      <c r="Q89" s="14">
        <f t="shared" si="4"/>
        <v>0</v>
      </c>
      <c r="R89" s="1"/>
      <c r="T89" s="33"/>
    </row>
    <row r="90" spans="1:20" s="32" customFormat="1" ht="60" customHeight="1" thickBot="1" x14ac:dyDescent="0.25">
      <c r="A90" s="1"/>
      <c r="B90" s="58"/>
      <c r="C90" s="57"/>
      <c r="D90" s="119"/>
      <c r="E90" s="59" t="s">
        <v>382</v>
      </c>
      <c r="F90" s="59" t="s">
        <v>262</v>
      </c>
      <c r="G90" s="60">
        <v>5</v>
      </c>
      <c r="H90" s="60">
        <v>1</v>
      </c>
      <c r="I90" s="60">
        <v>1</v>
      </c>
      <c r="J90" s="60">
        <v>1</v>
      </c>
      <c r="K90" s="60">
        <v>1</v>
      </c>
      <c r="L90" s="80">
        <v>4</v>
      </c>
      <c r="M90" s="60"/>
      <c r="N90" s="60"/>
      <c r="O90" s="61"/>
      <c r="P90" s="13">
        <f t="shared" si="3"/>
        <v>1</v>
      </c>
      <c r="Q90" s="14">
        <f t="shared" si="4"/>
        <v>0.8</v>
      </c>
      <c r="R90" s="1"/>
      <c r="T90" s="33"/>
    </row>
    <row r="91" spans="1:20" s="32" customFormat="1" ht="60" customHeight="1" thickBot="1" x14ac:dyDescent="0.25">
      <c r="A91" s="1"/>
      <c r="B91" s="58"/>
      <c r="C91" s="57"/>
      <c r="D91" s="119"/>
      <c r="E91" s="59" t="s">
        <v>383</v>
      </c>
      <c r="F91" s="59" t="s">
        <v>384</v>
      </c>
      <c r="G91" s="60">
        <v>4</v>
      </c>
      <c r="H91" s="60">
        <v>0</v>
      </c>
      <c r="I91" s="60">
        <v>2</v>
      </c>
      <c r="J91" s="60">
        <v>1</v>
      </c>
      <c r="K91" s="60">
        <v>1</v>
      </c>
      <c r="L91" s="80">
        <v>0</v>
      </c>
      <c r="M91" s="60"/>
      <c r="N91" s="60"/>
      <c r="O91" s="61"/>
      <c r="P91" s="13" t="str">
        <f t="shared" si="3"/>
        <v>-</v>
      </c>
      <c r="Q91" s="14">
        <f t="shared" si="4"/>
        <v>0</v>
      </c>
      <c r="R91" s="1"/>
      <c r="T91" s="33"/>
    </row>
    <row r="92" spans="1:20" ht="69" customHeight="1" thickBot="1" x14ac:dyDescent="0.25">
      <c r="B92" s="112" t="s">
        <v>91</v>
      </c>
      <c r="C92" s="112" t="s">
        <v>92</v>
      </c>
      <c r="D92" s="114" t="s">
        <v>397</v>
      </c>
      <c r="E92" s="34" t="s">
        <v>15</v>
      </c>
      <c r="F92" s="49"/>
      <c r="G92" s="116" t="s">
        <v>16</v>
      </c>
      <c r="H92" s="64" t="s">
        <v>44</v>
      </c>
      <c r="I92" s="34" t="s">
        <v>45</v>
      </c>
      <c r="J92" s="35" t="s">
        <v>46</v>
      </c>
      <c r="K92" s="35" t="s">
        <v>40</v>
      </c>
      <c r="L92" s="74" t="s">
        <v>37</v>
      </c>
      <c r="M92" s="34" t="s">
        <v>38</v>
      </c>
      <c r="N92" s="35" t="s">
        <v>39</v>
      </c>
      <c r="O92" s="35" t="s">
        <v>40</v>
      </c>
      <c r="P92" s="36" t="s">
        <v>17</v>
      </c>
      <c r="Q92" s="37" t="s">
        <v>12</v>
      </c>
    </row>
    <row r="93" spans="1:20" ht="16.5" thickBot="1" x14ac:dyDescent="0.25">
      <c r="B93" s="113"/>
      <c r="C93" s="113"/>
      <c r="D93" s="115"/>
      <c r="E93" s="38">
        <f>COUNTA(E4:E91)</f>
        <v>88</v>
      </c>
      <c r="F93" s="50"/>
      <c r="G93" s="117"/>
      <c r="H93" s="40">
        <f t="shared" ref="H93:O93" si="5">COUNTIF(H4:H91,"&gt;0")</f>
        <v>36</v>
      </c>
      <c r="I93" s="40">
        <f t="shared" si="5"/>
        <v>53</v>
      </c>
      <c r="J93" s="40">
        <f t="shared" si="5"/>
        <v>50</v>
      </c>
      <c r="K93" s="40">
        <f t="shared" si="5"/>
        <v>33</v>
      </c>
      <c r="L93" s="75">
        <f t="shared" si="5"/>
        <v>10</v>
      </c>
      <c r="M93" s="40">
        <f t="shared" si="5"/>
        <v>0</v>
      </c>
      <c r="N93" s="40">
        <f t="shared" si="5"/>
        <v>0</v>
      </c>
      <c r="O93" s="40">
        <f t="shared" si="5"/>
        <v>0</v>
      </c>
      <c r="P93" s="41">
        <f>AVERAGE(P4:P91)</f>
        <v>0.22936549212492607</v>
      </c>
      <c r="Q93" s="41">
        <f>AVERAGE(Q4:Q91)</f>
        <v>5.1980357316948188E-2</v>
      </c>
    </row>
    <row r="94" spans="1:20" ht="12" customHeight="1" x14ac:dyDescent="0.2"/>
    <row r="96" spans="1:20" ht="12" customHeight="1" x14ac:dyDescent="0.2"/>
    <row r="97" ht="55.5" customHeight="1" x14ac:dyDescent="0.2"/>
  </sheetData>
  <autoFilter ref="B3:Q93"/>
  <mergeCells count="17">
    <mergeCell ref="D77:D82"/>
    <mergeCell ref="B1:Q1"/>
    <mergeCell ref="B92:B93"/>
    <mergeCell ref="C92:C93"/>
    <mergeCell ref="D92:D93"/>
    <mergeCell ref="G92:G93"/>
    <mergeCell ref="D4:D10"/>
    <mergeCell ref="D11:D17"/>
    <mergeCell ref="D18:D20"/>
    <mergeCell ref="D21:D25"/>
    <mergeCell ref="D26:D37"/>
    <mergeCell ref="D83:D91"/>
    <mergeCell ref="D38:D44"/>
    <mergeCell ref="D45:D59"/>
    <mergeCell ref="D60:D66"/>
    <mergeCell ref="D67:D70"/>
    <mergeCell ref="D71:D76"/>
  </mergeCells>
  <conditionalFormatting sqref="Q4:Q91">
    <cfRule type="cellIs" dxfId="615" priority="109" operator="equal">
      <formula>"-"</formula>
    </cfRule>
    <cfRule type="cellIs" dxfId="614" priority="110" operator="between">
      <formula>0.9</formula>
      <formula>1</formula>
    </cfRule>
    <cfRule type="cellIs" dxfId="613" priority="111" operator="between">
      <formula>0.7</formula>
      <formula>0.899</formula>
    </cfRule>
    <cfRule type="cellIs" dxfId="612" priority="112" operator="between">
      <formula>0</formula>
      <formula>0.699</formula>
    </cfRule>
  </conditionalFormatting>
  <conditionalFormatting sqref="Q4:Q91">
    <cfRule type="cellIs" dxfId="611" priority="105" operator="equal">
      <formula>"-"</formula>
    </cfRule>
    <cfRule type="cellIs" dxfId="610" priority="106" operator="lessThan">
      <formula>0.699</formula>
    </cfRule>
    <cfRule type="cellIs" dxfId="609" priority="107" operator="between">
      <formula>0.7</formula>
      <formula>0.8999</formula>
    </cfRule>
    <cfRule type="cellIs" dxfId="608" priority="108" operator="between">
      <formula>0.9</formula>
      <formula>1</formula>
    </cfRule>
  </conditionalFormatting>
  <conditionalFormatting sqref="Q4:Q91">
    <cfRule type="cellIs" dxfId="607" priority="101" operator="equal">
      <formula>"-"</formula>
    </cfRule>
    <cfRule type="cellIs" dxfId="606" priority="102" operator="lessThan">
      <formula>0.69999</formula>
    </cfRule>
    <cfRule type="cellIs" dxfId="605" priority="103" operator="between">
      <formula>0.7</formula>
      <formula>0.8999</formula>
    </cfRule>
    <cfRule type="cellIs" dxfId="604" priority="104" operator="between">
      <formula>0.9</formula>
      <formula>1</formula>
    </cfRule>
  </conditionalFormatting>
  <conditionalFormatting sqref="Q4:Q91">
    <cfRule type="cellIs" dxfId="603" priority="97" operator="equal">
      <formula>"-"</formula>
    </cfRule>
    <cfRule type="cellIs" dxfId="602" priority="98" operator="between">
      <formula>0.9</formula>
      <formula>1</formula>
    </cfRule>
    <cfRule type="cellIs" dxfId="601" priority="99" operator="between">
      <formula>0.7</formula>
      <formula>0.899</formula>
    </cfRule>
    <cfRule type="cellIs" dxfId="600" priority="100" operator="lessThan">
      <formula>0.699</formula>
    </cfRule>
  </conditionalFormatting>
  <conditionalFormatting sqref="Q4:Q91">
    <cfRule type="cellIs" dxfId="599" priority="93" operator="equal">
      <formula>"-"</formula>
    </cfRule>
    <cfRule type="cellIs" dxfId="598" priority="94" operator="lessThan">
      <formula>0.699</formula>
    </cfRule>
    <cfRule type="cellIs" dxfId="597" priority="95" operator="between">
      <formula>0.9</formula>
      <formula>1</formula>
    </cfRule>
    <cfRule type="cellIs" dxfId="596" priority="96" operator="between">
      <formula>0.7</formula>
      <formula>"89.99%"</formula>
    </cfRule>
  </conditionalFormatting>
  <conditionalFormatting sqref="Q4:Q91">
    <cfRule type="cellIs" dxfId="595" priority="89" operator="equal">
      <formula>"-"</formula>
    </cfRule>
    <cfRule type="cellIs" dxfId="594" priority="90" operator="lessThan">
      <formula>0.699</formula>
    </cfRule>
    <cfRule type="cellIs" dxfId="593" priority="91" operator="between">
      <formula>0.7</formula>
      <formula>0.899</formula>
    </cfRule>
    <cfRule type="cellIs" dxfId="592" priority="92" operator="between">
      <formula>0.9</formula>
      <formula>1</formula>
    </cfRule>
  </conditionalFormatting>
  <conditionalFormatting sqref="Q4:Q91">
    <cfRule type="cellIs" dxfId="591" priority="85" operator="equal">
      <formula>"-"</formula>
    </cfRule>
    <cfRule type="cellIs" dxfId="590" priority="86" operator="lessThan">
      <formula>0.699</formula>
    </cfRule>
    <cfRule type="cellIs" dxfId="589" priority="87" operator="between">
      <formula>0.7</formula>
      <formula>0.9166666</formula>
    </cfRule>
    <cfRule type="cellIs" dxfId="588" priority="88" operator="between">
      <formula>0.9167</formula>
      <formula>1</formula>
    </cfRule>
  </conditionalFormatting>
  <conditionalFormatting sqref="P4:P91">
    <cfRule type="cellIs" dxfId="587" priority="25" operator="equal">
      <formula>"-"</formula>
    </cfRule>
    <cfRule type="cellIs" dxfId="586" priority="26" operator="between">
      <formula>0.9</formula>
      <formula>1</formula>
    </cfRule>
    <cfRule type="cellIs" dxfId="585" priority="27" operator="between">
      <formula>0.7</formula>
      <formula>0.899</formula>
    </cfRule>
    <cfRule type="cellIs" dxfId="584" priority="28" operator="between">
      <formula>0</formula>
      <formula>0.699</formula>
    </cfRule>
  </conditionalFormatting>
  <conditionalFormatting sqref="P4:P91">
    <cfRule type="cellIs" dxfId="583" priority="21" operator="equal">
      <formula>"-"</formula>
    </cfRule>
    <cfRule type="cellIs" dxfId="582" priority="22" operator="lessThan">
      <formula>0.699</formula>
    </cfRule>
    <cfRule type="cellIs" dxfId="581" priority="23" operator="between">
      <formula>0.7</formula>
      <formula>0.8999</formula>
    </cfRule>
    <cfRule type="cellIs" dxfId="580" priority="24" operator="between">
      <formula>0.9</formula>
      <formula>1</formula>
    </cfRule>
  </conditionalFormatting>
  <conditionalFormatting sqref="P4:P91">
    <cfRule type="cellIs" dxfId="579" priority="17" operator="equal">
      <formula>"-"</formula>
    </cfRule>
    <cfRule type="cellIs" dxfId="578" priority="18" operator="lessThan">
      <formula>0.69999</formula>
    </cfRule>
    <cfRule type="cellIs" dxfId="577" priority="19" operator="between">
      <formula>0.7</formula>
      <formula>0.8999</formula>
    </cfRule>
    <cfRule type="cellIs" dxfId="576" priority="20" operator="between">
      <formula>0.9</formula>
      <formula>1</formula>
    </cfRule>
  </conditionalFormatting>
  <conditionalFormatting sqref="P4:P91">
    <cfRule type="cellIs" dxfId="575" priority="13" operator="equal">
      <formula>"-"</formula>
    </cfRule>
    <cfRule type="cellIs" dxfId="574" priority="14" operator="between">
      <formula>0.9</formula>
      <formula>1</formula>
    </cfRule>
    <cfRule type="cellIs" dxfId="573" priority="15" operator="between">
      <formula>0.7</formula>
      <formula>0.899</formula>
    </cfRule>
    <cfRule type="cellIs" dxfId="572" priority="16" operator="lessThan">
      <formula>0.699</formula>
    </cfRule>
  </conditionalFormatting>
  <conditionalFormatting sqref="P4:P91">
    <cfRule type="cellIs" dxfId="571" priority="9" operator="equal">
      <formula>"-"</formula>
    </cfRule>
    <cfRule type="cellIs" dxfId="570" priority="10" operator="lessThan">
      <formula>0.699</formula>
    </cfRule>
    <cfRule type="cellIs" dxfId="569" priority="11" operator="between">
      <formula>0.9</formula>
      <formula>1</formula>
    </cfRule>
    <cfRule type="cellIs" dxfId="568" priority="12" operator="between">
      <formula>0.7</formula>
      <formula>"89.99%"</formula>
    </cfRule>
  </conditionalFormatting>
  <conditionalFormatting sqref="P4:P91">
    <cfRule type="cellIs" dxfId="567" priority="5" operator="equal">
      <formula>"-"</formula>
    </cfRule>
    <cfRule type="cellIs" dxfId="566" priority="6" operator="lessThan">
      <formula>0.699</formula>
    </cfRule>
    <cfRule type="cellIs" dxfId="565" priority="7" operator="between">
      <formula>0.7</formula>
      <formula>0.899</formula>
    </cfRule>
    <cfRule type="cellIs" dxfId="564" priority="8" operator="between">
      <formula>0.9</formula>
      <formula>1</formula>
    </cfRule>
  </conditionalFormatting>
  <conditionalFormatting sqref="P4:P91">
    <cfRule type="cellIs" dxfId="563" priority="1" operator="equal">
      <formula>"-"</formula>
    </cfRule>
    <cfRule type="cellIs" dxfId="562" priority="2" operator="lessThan">
      <formula>0.699</formula>
    </cfRule>
    <cfRule type="cellIs" dxfId="561" priority="3" operator="between">
      <formula>0.7</formula>
      <formula>0.9166666</formula>
    </cfRule>
    <cfRule type="cellIs" dxfId="560"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6"/>
  <sheetViews>
    <sheetView view="pageBreakPreview" topLeftCell="D1" zoomScale="69" zoomScaleNormal="70" zoomScaleSheetLayoutView="69" workbookViewId="0">
      <pane xSplit="1" ySplit="3" topLeftCell="E4" activePane="bottomRight" state="frozen"/>
      <selection activeCell="D1" sqref="D1"/>
      <selection pane="topRight" activeCell="E1" sqref="E1"/>
      <selection pane="bottomLeft" activeCell="D4" sqref="D4"/>
      <selection pane="bottomRight" activeCell="G47" sqref="G47"/>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398</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506</v>
      </c>
      <c r="E4" s="47" t="s">
        <v>399</v>
      </c>
      <c r="F4" s="47" t="s">
        <v>400</v>
      </c>
      <c r="G4" s="10">
        <v>100</v>
      </c>
      <c r="H4" s="10">
        <v>25</v>
      </c>
      <c r="I4" s="10">
        <v>25</v>
      </c>
      <c r="J4" s="10">
        <v>25</v>
      </c>
      <c r="K4" s="10">
        <v>25</v>
      </c>
      <c r="L4" s="71">
        <v>0</v>
      </c>
      <c r="M4" s="10"/>
      <c r="N4" s="11"/>
      <c r="O4" s="12"/>
      <c r="P4" s="13">
        <f t="shared" ref="P4:P35" si="0">IF(H4=0,"-",IF((L4/H4)&lt;=1,(L4/H4),1))</f>
        <v>0</v>
      </c>
      <c r="Q4" s="14">
        <f>IF(((L4+M4+N4+O4)/(G4))&lt;=1,((L4+M4+N4+O4)/(G4)),1)</f>
        <v>0</v>
      </c>
      <c r="R4" s="2"/>
      <c r="T4" s="15"/>
    </row>
    <row r="5" spans="1:20" s="18" customFormat="1" ht="60.75" thickBot="1" x14ac:dyDescent="0.25">
      <c r="A5" s="2"/>
      <c r="B5" s="43"/>
      <c r="C5" s="53"/>
      <c r="D5" s="119"/>
      <c r="E5" s="20" t="s">
        <v>401</v>
      </c>
      <c r="F5" s="20" t="s">
        <v>402</v>
      </c>
      <c r="G5" s="16">
        <v>920</v>
      </c>
      <c r="H5" s="16">
        <v>770</v>
      </c>
      <c r="I5" s="16">
        <v>820</v>
      </c>
      <c r="J5" s="16">
        <v>870</v>
      </c>
      <c r="K5" s="16">
        <v>920</v>
      </c>
      <c r="L5" s="72">
        <v>0</v>
      </c>
      <c r="M5" s="16"/>
      <c r="N5" s="16"/>
      <c r="O5" s="17"/>
      <c r="P5" s="13">
        <f t="shared" si="0"/>
        <v>0</v>
      </c>
      <c r="Q5" s="14">
        <f t="shared" ref="Q5:Q56" si="1">IF(((L5+M5+N5+O5)/(G5))&lt;=1,((L5+M5+N5+O5)/(G5)),1)</f>
        <v>0</v>
      </c>
      <c r="R5" s="2"/>
      <c r="T5" s="19"/>
    </row>
    <row r="6" spans="1:20" s="18" customFormat="1" ht="45.75" thickBot="1" x14ac:dyDescent="0.25">
      <c r="A6" s="2"/>
      <c r="B6" s="43"/>
      <c r="C6" s="53"/>
      <c r="D6" s="119"/>
      <c r="E6" s="20" t="s">
        <v>403</v>
      </c>
      <c r="F6" s="20" t="s">
        <v>404</v>
      </c>
      <c r="G6" s="16">
        <v>1</v>
      </c>
      <c r="H6" s="16">
        <v>1</v>
      </c>
      <c r="I6" s="16">
        <v>1</v>
      </c>
      <c r="J6" s="16">
        <v>1</v>
      </c>
      <c r="K6" s="16">
        <v>1</v>
      </c>
      <c r="L6" s="72">
        <v>1</v>
      </c>
      <c r="M6" s="16"/>
      <c r="N6" s="16"/>
      <c r="O6" s="17"/>
      <c r="P6" s="13">
        <f t="shared" si="0"/>
        <v>1</v>
      </c>
      <c r="Q6" s="14">
        <f t="shared" si="1"/>
        <v>1</v>
      </c>
      <c r="R6" s="2"/>
      <c r="T6" s="19"/>
    </row>
    <row r="7" spans="1:20" s="18" customFormat="1" ht="45.75" thickBot="1" x14ac:dyDescent="0.25">
      <c r="A7" s="2"/>
      <c r="B7" s="43"/>
      <c r="C7" s="53"/>
      <c r="D7" s="120"/>
      <c r="E7" s="20" t="s">
        <v>405</v>
      </c>
      <c r="F7" s="20" t="s">
        <v>406</v>
      </c>
      <c r="G7" s="16">
        <v>1</v>
      </c>
      <c r="H7" s="16">
        <v>0</v>
      </c>
      <c r="I7" s="16">
        <v>1</v>
      </c>
      <c r="J7" s="16">
        <v>0</v>
      </c>
      <c r="K7" s="16">
        <v>0</v>
      </c>
      <c r="L7" s="72">
        <v>0</v>
      </c>
      <c r="M7" s="16"/>
      <c r="N7" s="16"/>
      <c r="O7" s="17"/>
      <c r="P7" s="13" t="str">
        <f t="shared" si="0"/>
        <v>-</v>
      </c>
      <c r="Q7" s="14">
        <f t="shared" si="1"/>
        <v>0</v>
      </c>
      <c r="R7" s="2"/>
      <c r="T7" s="19"/>
    </row>
    <row r="8" spans="1:20" s="18" customFormat="1" ht="48" customHeight="1" thickBot="1" x14ac:dyDescent="0.25">
      <c r="A8" s="2"/>
      <c r="B8" s="43"/>
      <c r="C8" s="53"/>
      <c r="D8" s="121" t="s">
        <v>507</v>
      </c>
      <c r="E8" s="20" t="s">
        <v>407</v>
      </c>
      <c r="F8" s="20" t="s">
        <v>408</v>
      </c>
      <c r="G8" s="16">
        <v>1</v>
      </c>
      <c r="H8" s="16">
        <v>1</v>
      </c>
      <c r="I8" s="16">
        <v>0</v>
      </c>
      <c r="J8" s="16">
        <v>0</v>
      </c>
      <c r="K8" s="16">
        <v>0</v>
      </c>
      <c r="L8" s="72">
        <v>0</v>
      </c>
      <c r="M8" s="16"/>
      <c r="N8" s="16"/>
      <c r="O8" s="17"/>
      <c r="P8" s="13">
        <f t="shared" si="0"/>
        <v>0</v>
      </c>
      <c r="Q8" s="14">
        <f t="shared" si="1"/>
        <v>0</v>
      </c>
      <c r="R8" s="2"/>
      <c r="T8" s="19"/>
    </row>
    <row r="9" spans="1:20" s="18" customFormat="1" ht="60.75" thickBot="1" x14ac:dyDescent="0.25">
      <c r="A9" s="2"/>
      <c r="B9" s="43"/>
      <c r="C9" s="53"/>
      <c r="D9" s="119"/>
      <c r="E9" s="20" t="s">
        <v>409</v>
      </c>
      <c r="F9" s="20" t="s">
        <v>410</v>
      </c>
      <c r="G9" s="16">
        <v>4</v>
      </c>
      <c r="H9" s="16">
        <v>2</v>
      </c>
      <c r="I9" s="16">
        <v>2</v>
      </c>
      <c r="J9" s="16">
        <v>0</v>
      </c>
      <c r="K9" s="16">
        <v>0</v>
      </c>
      <c r="L9" s="72">
        <v>0</v>
      </c>
      <c r="M9" s="16"/>
      <c r="N9" s="16"/>
      <c r="O9" s="17"/>
      <c r="P9" s="13">
        <f t="shared" si="0"/>
        <v>0</v>
      </c>
      <c r="Q9" s="14">
        <f t="shared" si="1"/>
        <v>0</v>
      </c>
      <c r="R9" s="2"/>
      <c r="T9" s="19"/>
    </row>
    <row r="10" spans="1:20" s="18" customFormat="1" ht="45.75" thickBot="1" x14ac:dyDescent="0.25">
      <c r="A10" s="2"/>
      <c r="B10" s="43"/>
      <c r="C10" s="53"/>
      <c r="D10" s="119"/>
      <c r="E10" s="20" t="s">
        <v>411</v>
      </c>
      <c r="F10" s="20" t="s">
        <v>412</v>
      </c>
      <c r="G10" s="16">
        <v>10</v>
      </c>
      <c r="H10" s="16">
        <v>6</v>
      </c>
      <c r="I10" s="16">
        <v>10</v>
      </c>
      <c r="J10" s="16">
        <v>0</v>
      </c>
      <c r="K10" s="16">
        <v>0</v>
      </c>
      <c r="L10" s="72">
        <v>0</v>
      </c>
      <c r="M10" s="16"/>
      <c r="N10" s="16"/>
      <c r="O10" s="17"/>
      <c r="P10" s="13">
        <f t="shared" si="0"/>
        <v>0</v>
      </c>
      <c r="Q10" s="14">
        <f t="shared" si="1"/>
        <v>0</v>
      </c>
      <c r="R10" s="2"/>
      <c r="T10" s="19"/>
    </row>
    <row r="11" spans="1:20" s="18" customFormat="1" ht="30.75" thickBot="1" x14ac:dyDescent="0.25">
      <c r="A11" s="2"/>
      <c r="B11" s="43"/>
      <c r="C11" s="53"/>
      <c r="D11" s="119"/>
      <c r="E11" s="20" t="s">
        <v>413</v>
      </c>
      <c r="F11" s="20" t="s">
        <v>414</v>
      </c>
      <c r="G11" s="21">
        <v>3</v>
      </c>
      <c r="H11" s="21">
        <v>0</v>
      </c>
      <c r="I11" s="21">
        <v>2</v>
      </c>
      <c r="J11" s="21">
        <v>0</v>
      </c>
      <c r="K11" s="21">
        <v>0</v>
      </c>
      <c r="L11" s="73">
        <v>0</v>
      </c>
      <c r="M11" s="21"/>
      <c r="N11" s="21"/>
      <c r="O11" s="22"/>
      <c r="P11" s="13" t="str">
        <f t="shared" si="0"/>
        <v>-</v>
      </c>
      <c r="Q11" s="14">
        <f t="shared" si="1"/>
        <v>0</v>
      </c>
      <c r="R11" s="2"/>
      <c r="T11" s="19"/>
    </row>
    <row r="12" spans="1:20" ht="48" customHeight="1" thickBot="1" x14ac:dyDescent="0.25">
      <c r="A12" s="2"/>
      <c r="B12" s="43"/>
      <c r="C12" s="53"/>
      <c r="D12" s="119"/>
      <c r="E12" s="20" t="s">
        <v>415</v>
      </c>
      <c r="F12" s="20" t="s">
        <v>416</v>
      </c>
      <c r="G12" s="16">
        <v>8</v>
      </c>
      <c r="H12" s="16">
        <v>5</v>
      </c>
      <c r="I12" s="16">
        <v>6</v>
      </c>
      <c r="J12" s="16">
        <v>7</v>
      </c>
      <c r="K12" s="16">
        <v>8</v>
      </c>
      <c r="L12" s="77">
        <v>1</v>
      </c>
      <c r="M12" s="16"/>
      <c r="N12" s="16"/>
      <c r="O12" s="23"/>
      <c r="P12" s="13">
        <f t="shared" si="0"/>
        <v>0.2</v>
      </c>
      <c r="Q12" s="14">
        <f t="shared" si="1"/>
        <v>0.125</v>
      </c>
      <c r="R12" s="2"/>
      <c r="T12" s="15"/>
    </row>
    <row r="13" spans="1:20" ht="48" customHeight="1" thickBot="1" x14ac:dyDescent="0.25">
      <c r="B13" s="43"/>
      <c r="C13" s="53"/>
      <c r="D13" s="119"/>
      <c r="E13" s="20" t="s">
        <v>417</v>
      </c>
      <c r="F13" s="20" t="s">
        <v>418</v>
      </c>
      <c r="G13" s="21">
        <v>1</v>
      </c>
      <c r="H13" s="21">
        <v>1</v>
      </c>
      <c r="I13" s="21">
        <v>1</v>
      </c>
      <c r="J13" s="21">
        <v>1</v>
      </c>
      <c r="K13" s="21">
        <v>1</v>
      </c>
      <c r="L13" s="73">
        <v>0</v>
      </c>
      <c r="M13" s="21"/>
      <c r="N13" s="21"/>
      <c r="O13" s="22"/>
      <c r="P13" s="13">
        <f t="shared" si="0"/>
        <v>0</v>
      </c>
      <c r="Q13" s="14">
        <f t="shared" si="1"/>
        <v>0</v>
      </c>
      <c r="R13" s="2"/>
      <c r="T13" s="15"/>
    </row>
    <row r="14" spans="1:20" ht="48" customHeight="1" thickBot="1" x14ac:dyDescent="0.25">
      <c r="B14" s="43"/>
      <c r="C14" s="53"/>
      <c r="D14" s="119"/>
      <c r="E14" s="20" t="s">
        <v>419</v>
      </c>
      <c r="F14" s="20" t="s">
        <v>420</v>
      </c>
      <c r="G14" s="21">
        <v>1</v>
      </c>
      <c r="H14" s="21">
        <v>1</v>
      </c>
      <c r="I14" s="21">
        <v>1</v>
      </c>
      <c r="J14" s="21">
        <v>1</v>
      </c>
      <c r="K14" s="21">
        <v>1</v>
      </c>
      <c r="L14" s="73">
        <v>0</v>
      </c>
      <c r="M14" s="21"/>
      <c r="N14" s="21"/>
      <c r="O14" s="22"/>
      <c r="P14" s="13">
        <f t="shared" si="0"/>
        <v>0</v>
      </c>
      <c r="Q14" s="14">
        <f t="shared" si="1"/>
        <v>0</v>
      </c>
      <c r="T14" s="15"/>
    </row>
    <row r="15" spans="1:20" ht="57" customHeight="1" thickBot="1" x14ac:dyDescent="0.25">
      <c r="B15" s="43"/>
      <c r="C15" s="53"/>
      <c r="D15" s="119"/>
      <c r="E15" s="20" t="s">
        <v>421</v>
      </c>
      <c r="F15" s="20" t="s">
        <v>422</v>
      </c>
      <c r="G15" s="21">
        <v>9</v>
      </c>
      <c r="H15" s="21">
        <v>1</v>
      </c>
      <c r="I15" s="21">
        <v>1</v>
      </c>
      <c r="J15" s="21">
        <v>1</v>
      </c>
      <c r="K15" s="21">
        <v>1</v>
      </c>
      <c r="L15" s="73">
        <v>0</v>
      </c>
      <c r="M15" s="21"/>
      <c r="N15" s="21"/>
      <c r="O15" s="22"/>
      <c r="P15" s="13">
        <f t="shared" si="0"/>
        <v>0</v>
      </c>
      <c r="Q15" s="14">
        <f t="shared" si="1"/>
        <v>0</v>
      </c>
      <c r="T15" s="15"/>
    </row>
    <row r="16" spans="1:20" ht="48" customHeight="1" thickBot="1" x14ac:dyDescent="0.25">
      <c r="B16" s="43"/>
      <c r="C16" s="53"/>
      <c r="D16" s="119"/>
      <c r="E16" s="20" t="s">
        <v>423</v>
      </c>
      <c r="F16" s="20" t="s">
        <v>424</v>
      </c>
      <c r="G16" s="21">
        <v>8</v>
      </c>
      <c r="H16" s="21">
        <v>1</v>
      </c>
      <c r="I16" s="21">
        <v>3</v>
      </c>
      <c r="J16" s="21">
        <v>0</v>
      </c>
      <c r="K16" s="21">
        <v>0</v>
      </c>
      <c r="L16" s="73">
        <v>0</v>
      </c>
      <c r="M16" s="21"/>
      <c r="N16" s="21"/>
      <c r="O16" s="22"/>
      <c r="P16" s="13">
        <f t="shared" si="0"/>
        <v>0</v>
      </c>
      <c r="Q16" s="14">
        <f t="shared" si="1"/>
        <v>0</v>
      </c>
      <c r="T16" s="15"/>
    </row>
    <row r="17" spans="2:20" ht="48" customHeight="1" thickBot="1" x14ac:dyDescent="0.25">
      <c r="B17" s="43"/>
      <c r="C17" s="53"/>
      <c r="D17" s="119"/>
      <c r="E17" s="20" t="s">
        <v>425</v>
      </c>
      <c r="F17" s="20" t="s">
        <v>426</v>
      </c>
      <c r="G17" s="21">
        <v>102</v>
      </c>
      <c r="H17" s="21">
        <v>0</v>
      </c>
      <c r="I17" s="21">
        <v>1</v>
      </c>
      <c r="J17" s="21">
        <v>0</v>
      </c>
      <c r="K17" s="21">
        <v>1</v>
      </c>
      <c r="L17" s="73">
        <v>0</v>
      </c>
      <c r="M17" s="21"/>
      <c r="N17" s="21"/>
      <c r="O17" s="22"/>
      <c r="P17" s="13" t="str">
        <f t="shared" si="0"/>
        <v>-</v>
      </c>
      <c r="Q17" s="14">
        <f t="shared" si="1"/>
        <v>0</v>
      </c>
      <c r="T17" s="15"/>
    </row>
    <row r="18" spans="2:20" ht="48" customHeight="1" thickBot="1" x14ac:dyDescent="0.25">
      <c r="B18" s="43"/>
      <c r="C18" s="53"/>
      <c r="D18" s="119"/>
      <c r="E18" s="20" t="s">
        <v>427</v>
      </c>
      <c r="F18" s="20" t="s">
        <v>428</v>
      </c>
      <c r="G18" s="21">
        <v>2</v>
      </c>
      <c r="H18" s="21">
        <v>0</v>
      </c>
      <c r="I18" s="21">
        <v>2</v>
      </c>
      <c r="J18" s="21">
        <v>2</v>
      </c>
      <c r="K18" s="21">
        <v>2</v>
      </c>
      <c r="L18" s="73">
        <v>0</v>
      </c>
      <c r="M18" s="21"/>
      <c r="N18" s="21"/>
      <c r="O18" s="22"/>
      <c r="P18" s="13" t="str">
        <f t="shared" si="0"/>
        <v>-</v>
      </c>
      <c r="Q18" s="14">
        <f t="shared" si="1"/>
        <v>0</v>
      </c>
      <c r="T18" s="15"/>
    </row>
    <row r="19" spans="2:20" ht="48" customHeight="1" thickBot="1" x14ac:dyDescent="0.25">
      <c r="B19" s="43"/>
      <c r="C19" s="53"/>
      <c r="D19" s="119"/>
      <c r="E19" s="20" t="s">
        <v>429</v>
      </c>
      <c r="F19" s="20" t="s">
        <v>430</v>
      </c>
      <c r="G19" s="24">
        <v>6</v>
      </c>
      <c r="H19" s="24">
        <v>1</v>
      </c>
      <c r="I19" s="24">
        <v>1</v>
      </c>
      <c r="J19" s="24">
        <v>0</v>
      </c>
      <c r="K19" s="24">
        <v>0</v>
      </c>
      <c r="L19" s="78">
        <v>0</v>
      </c>
      <c r="M19" s="24"/>
      <c r="N19" s="25"/>
      <c r="O19" s="26"/>
      <c r="P19" s="13">
        <f t="shared" si="0"/>
        <v>0</v>
      </c>
      <c r="Q19" s="14">
        <f t="shared" si="1"/>
        <v>0</v>
      </c>
      <c r="T19" s="15"/>
    </row>
    <row r="20" spans="2:20" ht="48" customHeight="1" thickBot="1" x14ac:dyDescent="0.25">
      <c r="B20" s="43"/>
      <c r="C20" s="53"/>
      <c r="D20" s="119"/>
      <c r="E20" s="20" t="s">
        <v>431</v>
      </c>
      <c r="F20" s="20" t="s">
        <v>432</v>
      </c>
      <c r="G20" s="21">
        <v>4</v>
      </c>
      <c r="H20" s="21">
        <v>4</v>
      </c>
      <c r="I20" s="21">
        <v>4</v>
      </c>
      <c r="J20" s="21">
        <v>0</v>
      </c>
      <c r="K20" s="21">
        <v>0</v>
      </c>
      <c r="L20" s="73">
        <v>0</v>
      </c>
      <c r="M20" s="21"/>
      <c r="N20" s="21"/>
      <c r="O20" s="22"/>
      <c r="P20" s="13">
        <f t="shared" si="0"/>
        <v>0</v>
      </c>
      <c r="Q20" s="14">
        <f t="shared" si="1"/>
        <v>0</v>
      </c>
      <c r="T20" s="15"/>
    </row>
    <row r="21" spans="2:20" ht="50.25" customHeight="1" thickBot="1" x14ac:dyDescent="0.25">
      <c r="B21" s="43"/>
      <c r="C21" s="53"/>
      <c r="D21" s="119"/>
      <c r="E21" s="20" t="s">
        <v>433</v>
      </c>
      <c r="F21" s="20" t="s">
        <v>434</v>
      </c>
      <c r="G21" s="21">
        <v>5</v>
      </c>
      <c r="H21" s="21">
        <v>1</v>
      </c>
      <c r="I21" s="21">
        <v>3</v>
      </c>
      <c r="J21" s="21">
        <v>0</v>
      </c>
      <c r="K21" s="21">
        <v>0</v>
      </c>
      <c r="L21" s="73">
        <v>0</v>
      </c>
      <c r="M21" s="21"/>
      <c r="N21" s="21"/>
      <c r="O21" s="22"/>
      <c r="P21" s="13">
        <f t="shared" si="0"/>
        <v>0</v>
      </c>
      <c r="Q21" s="14">
        <f t="shared" si="1"/>
        <v>0</v>
      </c>
      <c r="T21" s="15"/>
    </row>
    <row r="22" spans="2:20" ht="48" customHeight="1" thickBot="1" x14ac:dyDescent="0.25">
      <c r="B22" s="43"/>
      <c r="C22" s="53"/>
      <c r="D22" s="119"/>
      <c r="E22" s="20" t="s">
        <v>435</v>
      </c>
      <c r="F22" s="20" t="s">
        <v>436</v>
      </c>
      <c r="G22" s="21">
        <v>2</v>
      </c>
      <c r="H22" s="21">
        <v>1</v>
      </c>
      <c r="I22" s="21">
        <v>0</v>
      </c>
      <c r="J22" s="21">
        <v>0</v>
      </c>
      <c r="K22" s="21">
        <v>1</v>
      </c>
      <c r="L22" s="73">
        <v>0</v>
      </c>
      <c r="M22" s="21"/>
      <c r="N22" s="21"/>
      <c r="O22" s="22"/>
      <c r="P22" s="13">
        <f t="shared" si="0"/>
        <v>0</v>
      </c>
      <c r="Q22" s="14">
        <f t="shared" si="1"/>
        <v>0</v>
      </c>
      <c r="T22" s="15"/>
    </row>
    <row r="23" spans="2:20" ht="48" customHeight="1" thickBot="1" x14ac:dyDescent="0.25">
      <c r="B23" s="43"/>
      <c r="C23" s="53"/>
      <c r="D23" s="119"/>
      <c r="E23" s="20" t="s">
        <v>437</v>
      </c>
      <c r="F23" s="20" t="s">
        <v>438</v>
      </c>
      <c r="G23" s="21">
        <v>21</v>
      </c>
      <c r="H23" s="21">
        <v>0</v>
      </c>
      <c r="I23" s="21">
        <v>5</v>
      </c>
      <c r="J23" s="21">
        <v>6</v>
      </c>
      <c r="K23" s="21">
        <v>10</v>
      </c>
      <c r="L23" s="73">
        <v>0</v>
      </c>
      <c r="M23" s="21"/>
      <c r="N23" s="21"/>
      <c r="O23" s="22"/>
      <c r="P23" s="13" t="str">
        <f t="shared" si="0"/>
        <v>-</v>
      </c>
      <c r="Q23" s="14">
        <f t="shared" si="1"/>
        <v>0</v>
      </c>
      <c r="T23" s="15"/>
    </row>
    <row r="24" spans="2:20" ht="48" customHeight="1" thickBot="1" x14ac:dyDescent="0.25">
      <c r="B24" s="43"/>
      <c r="C24" s="53"/>
      <c r="D24" s="119"/>
      <c r="E24" s="20" t="s">
        <v>439</v>
      </c>
      <c r="F24" s="20" t="s">
        <v>436</v>
      </c>
      <c r="G24" s="21">
        <v>4</v>
      </c>
      <c r="H24" s="21">
        <v>0</v>
      </c>
      <c r="I24" s="21">
        <v>1</v>
      </c>
      <c r="J24" s="21">
        <v>0</v>
      </c>
      <c r="K24" s="21">
        <v>1</v>
      </c>
      <c r="L24" s="73">
        <v>0</v>
      </c>
      <c r="M24" s="21"/>
      <c r="N24" s="21"/>
      <c r="O24" s="22"/>
      <c r="P24" s="13" t="str">
        <f t="shared" si="0"/>
        <v>-</v>
      </c>
      <c r="Q24" s="14">
        <f t="shared" si="1"/>
        <v>0</v>
      </c>
      <c r="T24" s="15"/>
    </row>
    <row r="25" spans="2:20" ht="48" customHeight="1" thickBot="1" x14ac:dyDescent="0.25">
      <c r="B25" s="43"/>
      <c r="C25" s="53"/>
      <c r="D25" s="119"/>
      <c r="E25" s="20" t="s">
        <v>440</v>
      </c>
      <c r="F25" s="20" t="s">
        <v>441</v>
      </c>
      <c r="G25" s="24">
        <v>20</v>
      </c>
      <c r="H25" s="24">
        <v>0</v>
      </c>
      <c r="I25" s="24">
        <v>10</v>
      </c>
      <c r="J25" s="24">
        <v>0</v>
      </c>
      <c r="K25" s="24">
        <v>10</v>
      </c>
      <c r="L25" s="79">
        <v>0</v>
      </c>
      <c r="M25" s="28"/>
      <c r="N25" s="21"/>
      <c r="O25" s="26"/>
      <c r="P25" s="13" t="str">
        <f t="shared" si="0"/>
        <v>-</v>
      </c>
      <c r="Q25" s="14">
        <f t="shared" si="1"/>
        <v>0</v>
      </c>
      <c r="T25" s="15"/>
    </row>
    <row r="26" spans="2:20" ht="48" customHeight="1" thickBot="1" x14ac:dyDescent="0.25">
      <c r="B26" s="43"/>
      <c r="C26" s="53"/>
      <c r="D26" s="119"/>
      <c r="E26" s="20" t="s">
        <v>442</v>
      </c>
      <c r="F26" s="20" t="s">
        <v>443</v>
      </c>
      <c r="G26" s="16">
        <v>21</v>
      </c>
      <c r="H26" s="16">
        <v>5</v>
      </c>
      <c r="I26" s="16">
        <v>16</v>
      </c>
      <c r="J26" s="16">
        <v>0</v>
      </c>
      <c r="K26" s="16">
        <v>0</v>
      </c>
      <c r="L26" s="77">
        <v>0</v>
      </c>
      <c r="M26" s="16"/>
      <c r="N26" s="16"/>
      <c r="O26" s="23"/>
      <c r="P26" s="13">
        <f t="shared" si="0"/>
        <v>0</v>
      </c>
      <c r="Q26" s="14">
        <f t="shared" si="1"/>
        <v>0</v>
      </c>
      <c r="T26" s="15"/>
    </row>
    <row r="27" spans="2:20" ht="67.5" customHeight="1" thickBot="1" x14ac:dyDescent="0.25">
      <c r="B27" s="43"/>
      <c r="C27" s="53"/>
      <c r="D27" s="119"/>
      <c r="E27" s="20" t="s">
        <v>444</v>
      </c>
      <c r="F27" s="20" t="s">
        <v>445</v>
      </c>
      <c r="G27" s="21">
        <v>4</v>
      </c>
      <c r="H27" s="21">
        <v>1</v>
      </c>
      <c r="I27" s="21">
        <v>3</v>
      </c>
      <c r="J27" s="21">
        <v>0</v>
      </c>
      <c r="K27" s="21">
        <v>0</v>
      </c>
      <c r="L27" s="73">
        <v>1</v>
      </c>
      <c r="M27" s="21"/>
      <c r="N27" s="21"/>
      <c r="O27" s="22"/>
      <c r="P27" s="13">
        <f t="shared" si="0"/>
        <v>1</v>
      </c>
      <c r="Q27" s="14">
        <f t="shared" si="1"/>
        <v>0.25</v>
      </c>
      <c r="T27" s="15"/>
    </row>
    <row r="28" spans="2:20" ht="48" customHeight="1" thickBot="1" x14ac:dyDescent="0.25">
      <c r="B28" s="43"/>
      <c r="C28" s="53"/>
      <c r="D28" s="119"/>
      <c r="E28" s="20" t="s">
        <v>446</v>
      </c>
      <c r="F28" s="20" t="s">
        <v>447</v>
      </c>
      <c r="G28" s="21">
        <v>1</v>
      </c>
      <c r="H28" s="21">
        <v>1</v>
      </c>
      <c r="I28" s="21">
        <v>1</v>
      </c>
      <c r="J28" s="21">
        <v>0</v>
      </c>
      <c r="K28" s="21">
        <v>0</v>
      </c>
      <c r="L28" s="73">
        <v>0</v>
      </c>
      <c r="M28" s="21"/>
      <c r="N28" s="21"/>
      <c r="O28" s="29"/>
      <c r="P28" s="13">
        <f t="shared" si="0"/>
        <v>0</v>
      </c>
      <c r="Q28" s="14">
        <f t="shared" si="1"/>
        <v>0</v>
      </c>
      <c r="T28" s="15"/>
    </row>
    <row r="29" spans="2:20" ht="48" customHeight="1" thickBot="1" x14ac:dyDescent="0.25">
      <c r="B29" s="43"/>
      <c r="C29" s="53"/>
      <c r="D29" s="119"/>
      <c r="E29" s="20" t="s">
        <v>448</v>
      </c>
      <c r="F29" s="20" t="s">
        <v>449</v>
      </c>
      <c r="G29" s="21">
        <v>5</v>
      </c>
      <c r="H29" s="21">
        <v>1</v>
      </c>
      <c r="I29" s="21">
        <v>1</v>
      </c>
      <c r="J29" s="21">
        <v>1</v>
      </c>
      <c r="K29" s="21">
        <v>1</v>
      </c>
      <c r="L29" s="73">
        <v>1</v>
      </c>
      <c r="M29" s="21"/>
      <c r="N29" s="21"/>
      <c r="O29" s="22"/>
      <c r="P29" s="13">
        <f t="shared" si="0"/>
        <v>1</v>
      </c>
      <c r="Q29" s="14">
        <f t="shared" si="1"/>
        <v>0.2</v>
      </c>
      <c r="T29" s="15"/>
    </row>
    <row r="30" spans="2:20" ht="48" customHeight="1" thickBot="1" x14ac:dyDescent="0.25">
      <c r="B30" s="43"/>
      <c r="C30" s="53"/>
      <c r="D30" s="119"/>
      <c r="E30" s="20" t="s">
        <v>450</v>
      </c>
      <c r="F30" s="20" t="s">
        <v>410</v>
      </c>
      <c r="G30" s="21">
        <v>1</v>
      </c>
      <c r="H30" s="21">
        <v>0</v>
      </c>
      <c r="I30" s="21">
        <v>1</v>
      </c>
      <c r="J30" s="21">
        <v>0</v>
      </c>
      <c r="K30" s="21">
        <v>0</v>
      </c>
      <c r="L30" s="73">
        <v>0</v>
      </c>
      <c r="M30" s="21"/>
      <c r="N30" s="21"/>
      <c r="O30" s="22"/>
      <c r="P30" s="13" t="str">
        <f t="shared" si="0"/>
        <v>-</v>
      </c>
      <c r="Q30" s="14">
        <f t="shared" si="1"/>
        <v>0</v>
      </c>
      <c r="T30" s="15"/>
    </row>
    <row r="31" spans="2:20" ht="48" customHeight="1" thickBot="1" x14ac:dyDescent="0.25">
      <c r="B31" s="43"/>
      <c r="C31" s="53"/>
      <c r="D31" s="119"/>
      <c r="E31" s="20" t="s">
        <v>451</v>
      </c>
      <c r="F31" s="20" t="s">
        <v>452</v>
      </c>
      <c r="G31" s="21">
        <v>10</v>
      </c>
      <c r="H31" s="21">
        <v>1</v>
      </c>
      <c r="I31" s="21">
        <v>1</v>
      </c>
      <c r="J31" s="21">
        <v>1</v>
      </c>
      <c r="K31" s="21">
        <v>1</v>
      </c>
      <c r="L31" s="73">
        <v>0</v>
      </c>
      <c r="M31" s="21"/>
      <c r="N31" s="21"/>
      <c r="O31" s="22"/>
      <c r="P31" s="13">
        <f t="shared" si="0"/>
        <v>0</v>
      </c>
      <c r="Q31" s="14">
        <f t="shared" si="1"/>
        <v>0</v>
      </c>
      <c r="T31" s="15"/>
    </row>
    <row r="32" spans="2:20" ht="60.75" thickBot="1" x14ac:dyDescent="0.25">
      <c r="B32" s="43"/>
      <c r="C32" s="53"/>
      <c r="D32" s="119"/>
      <c r="E32" s="20" t="s">
        <v>453</v>
      </c>
      <c r="F32" s="20" t="s">
        <v>454</v>
      </c>
      <c r="G32" s="21">
        <v>2</v>
      </c>
      <c r="H32" s="21">
        <v>0</v>
      </c>
      <c r="I32" s="21">
        <v>2</v>
      </c>
      <c r="J32" s="21">
        <v>2</v>
      </c>
      <c r="K32" s="21">
        <v>2</v>
      </c>
      <c r="L32" s="73">
        <v>0</v>
      </c>
      <c r="M32" s="21"/>
      <c r="N32" s="21"/>
      <c r="O32" s="22"/>
      <c r="P32" s="13" t="str">
        <f t="shared" si="0"/>
        <v>-</v>
      </c>
      <c r="Q32" s="14">
        <f t="shared" si="1"/>
        <v>0</v>
      </c>
      <c r="T32" s="15"/>
    </row>
    <row r="33" spans="2:20" ht="48" customHeight="1" thickBot="1" x14ac:dyDescent="0.25">
      <c r="B33" s="43"/>
      <c r="C33" s="53"/>
      <c r="D33" s="119"/>
      <c r="E33" s="48" t="s">
        <v>455</v>
      </c>
      <c r="F33" s="48" t="s">
        <v>456</v>
      </c>
      <c r="G33" s="30">
        <v>10</v>
      </c>
      <c r="H33" s="30">
        <v>6</v>
      </c>
      <c r="I33" s="30">
        <v>10</v>
      </c>
      <c r="J33" s="30">
        <v>0</v>
      </c>
      <c r="K33" s="30">
        <v>0</v>
      </c>
      <c r="L33" s="73">
        <v>0</v>
      </c>
      <c r="M33" s="21"/>
      <c r="N33" s="21"/>
      <c r="O33" s="22"/>
      <c r="P33" s="13">
        <f t="shared" si="0"/>
        <v>0</v>
      </c>
      <c r="Q33" s="14">
        <f t="shared" si="1"/>
        <v>0</v>
      </c>
      <c r="T33" s="15"/>
    </row>
    <row r="34" spans="2:20" ht="60.75" thickBot="1" x14ac:dyDescent="0.25">
      <c r="B34" s="43"/>
      <c r="C34" s="53"/>
      <c r="D34" s="120"/>
      <c r="E34" s="20" t="s">
        <v>457</v>
      </c>
      <c r="F34" s="20" t="s">
        <v>458</v>
      </c>
      <c r="G34" s="21">
        <v>1</v>
      </c>
      <c r="H34" s="21">
        <v>0</v>
      </c>
      <c r="I34" s="21">
        <v>1</v>
      </c>
      <c r="J34" s="21">
        <v>0</v>
      </c>
      <c r="K34" s="21">
        <v>0</v>
      </c>
      <c r="L34" s="73">
        <v>0</v>
      </c>
      <c r="M34" s="21"/>
      <c r="N34" s="21"/>
      <c r="O34" s="22"/>
      <c r="P34" s="13" t="str">
        <f t="shared" si="0"/>
        <v>-</v>
      </c>
      <c r="Q34" s="14">
        <f t="shared" si="1"/>
        <v>0</v>
      </c>
      <c r="T34" s="15"/>
    </row>
    <row r="35" spans="2:20" ht="63.75" customHeight="1" thickBot="1" x14ac:dyDescent="0.25">
      <c r="B35" s="43"/>
      <c r="C35" s="53"/>
      <c r="D35" s="121" t="s">
        <v>508</v>
      </c>
      <c r="E35" s="20" t="s">
        <v>459</v>
      </c>
      <c r="F35" s="20" t="s">
        <v>460</v>
      </c>
      <c r="G35" s="21">
        <v>8</v>
      </c>
      <c r="H35" s="21">
        <v>1</v>
      </c>
      <c r="I35" s="21">
        <v>1</v>
      </c>
      <c r="J35" s="21">
        <v>1</v>
      </c>
      <c r="K35" s="21">
        <v>2</v>
      </c>
      <c r="L35" s="73">
        <v>1</v>
      </c>
      <c r="M35" s="21"/>
      <c r="N35" s="21"/>
      <c r="O35" s="22"/>
      <c r="P35" s="13">
        <f t="shared" si="0"/>
        <v>1</v>
      </c>
      <c r="Q35" s="14">
        <f t="shared" si="1"/>
        <v>0.125</v>
      </c>
      <c r="T35" s="15"/>
    </row>
    <row r="36" spans="2:20" ht="63.75" customHeight="1" thickBot="1" x14ac:dyDescent="0.25">
      <c r="B36" s="43"/>
      <c r="C36" s="53"/>
      <c r="D36" s="119"/>
      <c r="E36" s="20" t="s">
        <v>461</v>
      </c>
      <c r="F36" s="20" t="s">
        <v>420</v>
      </c>
      <c r="G36" s="21">
        <v>1</v>
      </c>
      <c r="H36" s="21">
        <v>0</v>
      </c>
      <c r="I36" s="21">
        <v>1</v>
      </c>
      <c r="J36" s="21">
        <v>0</v>
      </c>
      <c r="K36" s="21">
        <v>0</v>
      </c>
      <c r="L36" s="73">
        <v>0</v>
      </c>
      <c r="M36" s="21"/>
      <c r="N36" s="21"/>
      <c r="O36" s="22"/>
      <c r="P36" s="13" t="str">
        <f t="shared" ref="P36:P60" si="2">IF(H36=0,"-",IF((L36/H36)&lt;=1,(L36/H36),1))</f>
        <v>-</v>
      </c>
      <c r="Q36" s="14">
        <f t="shared" si="1"/>
        <v>0</v>
      </c>
      <c r="T36" s="15"/>
    </row>
    <row r="37" spans="2:20" ht="82.5" customHeight="1" thickBot="1" x14ac:dyDescent="0.25">
      <c r="B37" s="43"/>
      <c r="C37" s="53"/>
      <c r="D37" s="119"/>
      <c r="E37" s="20" t="s">
        <v>462</v>
      </c>
      <c r="F37" s="20" t="s">
        <v>463</v>
      </c>
      <c r="G37" s="24">
        <v>7</v>
      </c>
      <c r="H37" s="24">
        <v>1</v>
      </c>
      <c r="I37" s="24">
        <v>2</v>
      </c>
      <c r="J37" s="24">
        <v>0</v>
      </c>
      <c r="K37" s="24">
        <v>0</v>
      </c>
      <c r="L37" s="79">
        <v>0</v>
      </c>
      <c r="M37" s="24"/>
      <c r="N37" s="25"/>
      <c r="O37" s="26"/>
      <c r="P37" s="13">
        <f t="shared" si="2"/>
        <v>0</v>
      </c>
      <c r="Q37" s="14">
        <f t="shared" si="1"/>
        <v>0</v>
      </c>
      <c r="S37" s="1" t="s">
        <v>13</v>
      </c>
      <c r="T37" s="15"/>
    </row>
    <row r="38" spans="2:20" ht="63.75" customHeight="1" thickBot="1" x14ac:dyDescent="0.25">
      <c r="B38" s="43"/>
      <c r="C38" s="53"/>
      <c r="D38" s="119"/>
      <c r="E38" s="20" t="s">
        <v>464</v>
      </c>
      <c r="F38" s="20" t="s">
        <v>465</v>
      </c>
      <c r="G38" s="16">
        <v>2</v>
      </c>
      <c r="H38" s="16">
        <v>1</v>
      </c>
      <c r="I38" s="16">
        <v>0</v>
      </c>
      <c r="J38" s="16">
        <v>0</v>
      </c>
      <c r="K38" s="16">
        <v>0</v>
      </c>
      <c r="L38" s="77">
        <v>0</v>
      </c>
      <c r="M38" s="16"/>
      <c r="N38" s="16"/>
      <c r="O38" s="23"/>
      <c r="P38" s="13">
        <f t="shared" si="2"/>
        <v>0</v>
      </c>
      <c r="Q38" s="14">
        <f t="shared" si="1"/>
        <v>0</v>
      </c>
      <c r="T38" s="15"/>
    </row>
    <row r="39" spans="2:20" ht="63.75" customHeight="1" thickBot="1" x14ac:dyDescent="0.25">
      <c r="B39" s="43"/>
      <c r="C39" s="53"/>
      <c r="D39" s="119"/>
      <c r="E39" s="20" t="s">
        <v>466</v>
      </c>
      <c r="F39" s="20" t="s">
        <v>467</v>
      </c>
      <c r="G39" s="16">
        <v>2</v>
      </c>
      <c r="H39" s="16">
        <v>0</v>
      </c>
      <c r="I39" s="16">
        <v>2</v>
      </c>
      <c r="J39" s="16">
        <v>0</v>
      </c>
      <c r="K39" s="16">
        <v>1</v>
      </c>
      <c r="L39" s="77">
        <v>0</v>
      </c>
      <c r="M39" s="16"/>
      <c r="N39" s="16"/>
      <c r="O39" s="23"/>
      <c r="P39" s="13" t="str">
        <f t="shared" si="2"/>
        <v>-</v>
      </c>
      <c r="Q39" s="14">
        <f t="shared" si="1"/>
        <v>0</v>
      </c>
      <c r="T39" s="15"/>
    </row>
    <row r="40" spans="2:20" ht="63.75" customHeight="1" thickBot="1" x14ac:dyDescent="0.25">
      <c r="B40" s="43"/>
      <c r="C40" s="53"/>
      <c r="D40" s="119"/>
      <c r="E40" s="20" t="s">
        <v>468</v>
      </c>
      <c r="F40" s="20" t="s">
        <v>469</v>
      </c>
      <c r="G40" s="21">
        <v>4</v>
      </c>
      <c r="H40" s="21">
        <v>1</v>
      </c>
      <c r="I40" s="21">
        <v>0</v>
      </c>
      <c r="J40" s="21">
        <v>0</v>
      </c>
      <c r="K40" s="21">
        <v>0</v>
      </c>
      <c r="L40" s="73">
        <v>0</v>
      </c>
      <c r="M40" s="21"/>
      <c r="N40" s="21"/>
      <c r="O40" s="22"/>
      <c r="P40" s="13">
        <f t="shared" si="2"/>
        <v>0</v>
      </c>
      <c r="Q40" s="14">
        <f t="shared" si="1"/>
        <v>0</v>
      </c>
      <c r="T40" s="15"/>
    </row>
    <row r="41" spans="2:20" ht="63.75" customHeight="1" thickBot="1" x14ac:dyDescent="0.25">
      <c r="B41" s="43"/>
      <c r="C41" s="53"/>
      <c r="D41" s="119"/>
      <c r="E41" s="48" t="s">
        <v>470</v>
      </c>
      <c r="F41" s="48" t="s">
        <v>471</v>
      </c>
      <c r="G41" s="21">
        <v>14</v>
      </c>
      <c r="H41" s="21">
        <v>0</v>
      </c>
      <c r="I41" s="21">
        <v>2</v>
      </c>
      <c r="J41" s="21">
        <v>0</v>
      </c>
      <c r="K41" s="21">
        <v>0</v>
      </c>
      <c r="L41" s="73">
        <v>0</v>
      </c>
      <c r="M41" s="21"/>
      <c r="N41" s="21"/>
      <c r="O41" s="22"/>
      <c r="P41" s="13" t="str">
        <f t="shared" si="2"/>
        <v>-</v>
      </c>
      <c r="Q41" s="14">
        <f t="shared" si="1"/>
        <v>0</v>
      </c>
      <c r="T41" s="15"/>
    </row>
    <row r="42" spans="2:20" ht="45.75" customHeight="1" thickBot="1" x14ac:dyDescent="0.25">
      <c r="B42" s="43"/>
      <c r="C42" s="53"/>
      <c r="D42" s="119"/>
      <c r="E42" s="20" t="s">
        <v>472</v>
      </c>
      <c r="F42" s="20" t="s">
        <v>473</v>
      </c>
      <c r="G42" s="24">
        <v>1</v>
      </c>
      <c r="H42" s="24">
        <v>1</v>
      </c>
      <c r="I42" s="24">
        <v>1</v>
      </c>
      <c r="J42" s="24">
        <v>1</v>
      </c>
      <c r="K42" s="24">
        <v>1</v>
      </c>
      <c r="L42" s="78">
        <v>0</v>
      </c>
      <c r="M42" s="24"/>
      <c r="N42" s="25"/>
      <c r="O42" s="26"/>
      <c r="P42" s="13">
        <f t="shared" si="2"/>
        <v>0</v>
      </c>
      <c r="Q42" s="14">
        <f t="shared" si="1"/>
        <v>0</v>
      </c>
      <c r="T42" s="15"/>
    </row>
    <row r="43" spans="2:20" ht="63.75" customHeight="1" thickBot="1" x14ac:dyDescent="0.25">
      <c r="B43" s="43"/>
      <c r="C43" s="53"/>
      <c r="D43" s="119"/>
      <c r="E43" s="20" t="s">
        <v>474</v>
      </c>
      <c r="F43" s="20" t="s">
        <v>475</v>
      </c>
      <c r="G43" s="21">
        <v>7</v>
      </c>
      <c r="H43" s="21">
        <v>5</v>
      </c>
      <c r="I43" s="21">
        <v>7</v>
      </c>
      <c r="J43" s="21">
        <v>7</v>
      </c>
      <c r="K43" s="21">
        <v>7</v>
      </c>
      <c r="L43" s="79">
        <v>0</v>
      </c>
      <c r="M43" s="21"/>
      <c r="N43" s="25"/>
      <c r="O43" s="26"/>
      <c r="P43" s="13">
        <f t="shared" si="2"/>
        <v>0</v>
      </c>
      <c r="Q43" s="14">
        <f t="shared" si="1"/>
        <v>0</v>
      </c>
      <c r="T43" s="15"/>
    </row>
    <row r="44" spans="2:20" ht="63.75" customHeight="1" thickBot="1" x14ac:dyDescent="0.25">
      <c r="B44" s="43"/>
      <c r="C44" s="53"/>
      <c r="D44" s="119"/>
      <c r="E44" s="20" t="s">
        <v>466</v>
      </c>
      <c r="F44" s="20" t="s">
        <v>476</v>
      </c>
      <c r="G44" s="21">
        <v>2</v>
      </c>
      <c r="H44" s="21">
        <v>0</v>
      </c>
      <c r="I44" s="21">
        <v>1</v>
      </c>
      <c r="J44" s="21">
        <v>0</v>
      </c>
      <c r="K44" s="21">
        <v>1</v>
      </c>
      <c r="L44" s="78">
        <v>0</v>
      </c>
      <c r="M44" s="24"/>
      <c r="N44" s="25"/>
      <c r="O44" s="26"/>
      <c r="P44" s="13" t="str">
        <f t="shared" si="2"/>
        <v>-</v>
      </c>
      <c r="Q44" s="14">
        <f t="shared" si="1"/>
        <v>0</v>
      </c>
      <c r="T44" s="15"/>
    </row>
    <row r="45" spans="2:20" ht="63.75" customHeight="1" thickBot="1" x14ac:dyDescent="0.25">
      <c r="B45" s="43"/>
      <c r="C45" s="53"/>
      <c r="D45" s="119"/>
      <c r="E45" s="20" t="s">
        <v>477</v>
      </c>
      <c r="F45" s="20" t="s">
        <v>478</v>
      </c>
      <c r="G45" s="21">
        <v>1</v>
      </c>
      <c r="H45" s="21">
        <v>1</v>
      </c>
      <c r="I45" s="21">
        <v>1</v>
      </c>
      <c r="J45" s="21">
        <v>1</v>
      </c>
      <c r="K45" s="21">
        <v>1</v>
      </c>
      <c r="L45" s="73">
        <v>0</v>
      </c>
      <c r="M45" s="21"/>
      <c r="N45" s="21"/>
      <c r="O45" s="22"/>
      <c r="P45" s="13">
        <f t="shared" si="2"/>
        <v>0</v>
      </c>
      <c r="Q45" s="14">
        <f t="shared" si="1"/>
        <v>0</v>
      </c>
      <c r="T45" s="15"/>
    </row>
    <row r="46" spans="2:20" ht="63.75" customHeight="1" thickBot="1" x14ac:dyDescent="0.25">
      <c r="B46" s="43"/>
      <c r="C46" s="53"/>
      <c r="D46" s="119"/>
      <c r="E46" s="20" t="s">
        <v>479</v>
      </c>
      <c r="F46" s="20" t="s">
        <v>480</v>
      </c>
      <c r="G46" s="21">
        <v>39453</v>
      </c>
      <c r="H46" s="21">
        <v>39453</v>
      </c>
      <c r="I46" s="21">
        <v>39453</v>
      </c>
      <c r="J46" s="21">
        <v>39453</v>
      </c>
      <c r="K46" s="21">
        <v>39453</v>
      </c>
      <c r="L46" s="73">
        <v>39453</v>
      </c>
      <c r="M46" s="21"/>
      <c r="N46" s="21"/>
      <c r="O46" s="22"/>
      <c r="P46" s="13">
        <f t="shared" si="2"/>
        <v>1</v>
      </c>
      <c r="Q46" s="14">
        <f t="shared" si="1"/>
        <v>1</v>
      </c>
      <c r="T46" s="15"/>
    </row>
    <row r="47" spans="2:20" ht="63.75" customHeight="1" thickBot="1" x14ac:dyDescent="0.25">
      <c r="B47" s="43"/>
      <c r="C47" s="53"/>
      <c r="D47" s="119"/>
      <c r="E47" s="20" t="s">
        <v>481</v>
      </c>
      <c r="F47" s="20" t="s">
        <v>482</v>
      </c>
      <c r="G47" s="24">
        <v>787</v>
      </c>
      <c r="H47" s="24">
        <v>760</v>
      </c>
      <c r="I47" s="24">
        <v>770</v>
      </c>
      <c r="J47" s="24">
        <v>780</v>
      </c>
      <c r="K47" s="24">
        <v>787</v>
      </c>
      <c r="L47" s="78">
        <v>7.09</v>
      </c>
      <c r="M47" s="24"/>
      <c r="N47" s="25"/>
      <c r="O47" s="26"/>
      <c r="P47" s="13">
        <f t="shared" si="2"/>
        <v>9.328947368421053E-3</v>
      </c>
      <c r="Q47" s="14">
        <f t="shared" si="1"/>
        <v>9.0088945362134694E-3</v>
      </c>
      <c r="T47" s="15"/>
    </row>
    <row r="48" spans="2:20" ht="63.75" customHeight="1" thickBot="1" x14ac:dyDescent="0.25">
      <c r="B48" s="43"/>
      <c r="C48" s="53"/>
      <c r="D48" s="119"/>
      <c r="E48" s="20" t="s">
        <v>483</v>
      </c>
      <c r="F48" s="20" t="s">
        <v>484</v>
      </c>
      <c r="G48" s="21">
        <v>1</v>
      </c>
      <c r="H48" s="21">
        <v>1</v>
      </c>
      <c r="I48" s="21">
        <v>1</v>
      </c>
      <c r="J48" s="21">
        <v>1</v>
      </c>
      <c r="K48" s="21">
        <v>1</v>
      </c>
      <c r="L48" s="73">
        <v>1</v>
      </c>
      <c r="M48" s="21"/>
      <c r="N48" s="21"/>
      <c r="O48" s="22"/>
      <c r="P48" s="13">
        <f t="shared" si="2"/>
        <v>1</v>
      </c>
      <c r="Q48" s="14">
        <f t="shared" si="1"/>
        <v>1</v>
      </c>
      <c r="T48" s="15"/>
    </row>
    <row r="49" spans="1:20" ht="90.75" thickBot="1" x14ac:dyDescent="0.25">
      <c r="B49" s="43"/>
      <c r="C49" s="53"/>
      <c r="D49" s="119"/>
      <c r="E49" s="20" t="s">
        <v>485</v>
      </c>
      <c r="F49" s="20" t="s">
        <v>486</v>
      </c>
      <c r="G49" s="21">
        <v>250</v>
      </c>
      <c r="H49" s="21">
        <v>150</v>
      </c>
      <c r="I49" s="21">
        <v>180</v>
      </c>
      <c r="J49" s="21">
        <v>200</v>
      </c>
      <c r="K49" s="21">
        <v>250</v>
      </c>
      <c r="L49" s="73">
        <v>255</v>
      </c>
      <c r="M49" s="21"/>
      <c r="N49" s="21"/>
      <c r="O49" s="22"/>
      <c r="P49" s="13">
        <f t="shared" si="2"/>
        <v>1</v>
      </c>
      <c r="Q49" s="14">
        <f t="shared" si="1"/>
        <v>1</v>
      </c>
      <c r="T49" s="15"/>
    </row>
    <row r="50" spans="1:20" ht="75.75" thickBot="1" x14ac:dyDescent="0.25">
      <c r="B50" s="43"/>
      <c r="C50" s="53"/>
      <c r="D50" s="120"/>
      <c r="E50" s="20" t="s">
        <v>487</v>
      </c>
      <c r="F50" s="20" t="s">
        <v>478</v>
      </c>
      <c r="G50" s="21">
        <v>1</v>
      </c>
      <c r="H50" s="21">
        <v>1</v>
      </c>
      <c r="I50" s="21">
        <v>1</v>
      </c>
      <c r="J50" s="21">
        <v>1</v>
      </c>
      <c r="K50" s="21">
        <v>1</v>
      </c>
      <c r="L50" s="73">
        <v>1</v>
      </c>
      <c r="M50" s="21"/>
      <c r="N50" s="21"/>
      <c r="O50" s="22"/>
      <c r="P50" s="13">
        <f t="shared" si="2"/>
        <v>1</v>
      </c>
      <c r="Q50" s="14">
        <f t="shared" si="1"/>
        <v>1</v>
      </c>
      <c r="T50" s="15"/>
    </row>
    <row r="51" spans="1:20" ht="60.75" thickBot="1" x14ac:dyDescent="0.25">
      <c r="B51" s="43"/>
      <c r="C51" s="53"/>
      <c r="D51" s="121" t="s">
        <v>509</v>
      </c>
      <c r="E51" s="20" t="s">
        <v>488</v>
      </c>
      <c r="F51" s="20" t="s">
        <v>489</v>
      </c>
      <c r="G51" s="21">
        <v>9</v>
      </c>
      <c r="H51" s="21">
        <v>6</v>
      </c>
      <c r="I51" s="21">
        <v>9</v>
      </c>
      <c r="J51" s="21">
        <v>0</v>
      </c>
      <c r="K51" s="21">
        <v>0</v>
      </c>
      <c r="L51" s="73">
        <v>0</v>
      </c>
      <c r="M51" s="21"/>
      <c r="N51" s="21"/>
      <c r="O51" s="22"/>
      <c r="P51" s="13">
        <f t="shared" si="2"/>
        <v>0</v>
      </c>
      <c r="Q51" s="14">
        <f t="shared" si="1"/>
        <v>0</v>
      </c>
      <c r="T51" s="15"/>
    </row>
    <row r="52" spans="1:20" ht="45.75" thickBot="1" x14ac:dyDescent="0.25">
      <c r="B52" s="43"/>
      <c r="C52" s="53"/>
      <c r="D52" s="119"/>
      <c r="E52" s="20" t="s">
        <v>490</v>
      </c>
      <c r="F52" s="20" t="s">
        <v>491</v>
      </c>
      <c r="G52" s="24">
        <v>10</v>
      </c>
      <c r="H52" s="24">
        <v>4</v>
      </c>
      <c r="I52" s="24">
        <v>10</v>
      </c>
      <c r="J52" s="24">
        <v>0</v>
      </c>
      <c r="K52" s="24">
        <v>0</v>
      </c>
      <c r="L52" s="79">
        <v>0</v>
      </c>
      <c r="M52" s="24"/>
      <c r="N52" s="25"/>
      <c r="O52" s="26"/>
      <c r="P52" s="13">
        <f t="shared" si="2"/>
        <v>0</v>
      </c>
      <c r="Q52" s="14">
        <f t="shared" si="1"/>
        <v>0</v>
      </c>
      <c r="T52" s="15"/>
    </row>
    <row r="53" spans="1:20" ht="45.75" thickBot="1" x14ac:dyDescent="0.25">
      <c r="B53" s="43"/>
      <c r="C53" s="53"/>
      <c r="D53" s="120"/>
      <c r="E53" s="20" t="s">
        <v>492</v>
      </c>
      <c r="F53" s="20" t="s">
        <v>493</v>
      </c>
      <c r="G53" s="21">
        <v>4</v>
      </c>
      <c r="H53" s="21">
        <v>4</v>
      </c>
      <c r="I53" s="21">
        <v>4</v>
      </c>
      <c r="J53" s="21">
        <v>4</v>
      </c>
      <c r="K53" s="21">
        <v>4</v>
      </c>
      <c r="L53" s="73">
        <v>4</v>
      </c>
      <c r="M53" s="21"/>
      <c r="N53" s="21"/>
      <c r="O53" s="22"/>
      <c r="P53" s="13">
        <f t="shared" si="2"/>
        <v>1</v>
      </c>
      <c r="Q53" s="14">
        <f t="shared" si="1"/>
        <v>1</v>
      </c>
      <c r="T53" s="15"/>
    </row>
    <row r="54" spans="1:20" ht="45.75" customHeight="1" thickBot="1" x14ac:dyDescent="0.25">
      <c r="B54" s="43"/>
      <c r="C54" s="53"/>
      <c r="D54" s="121" t="s">
        <v>510</v>
      </c>
      <c r="E54" s="20" t="s">
        <v>494</v>
      </c>
      <c r="F54" s="20" t="s">
        <v>495</v>
      </c>
      <c r="G54" s="25">
        <v>1</v>
      </c>
      <c r="H54" s="25">
        <v>1</v>
      </c>
      <c r="I54" s="25">
        <v>2</v>
      </c>
      <c r="J54" s="25">
        <v>3</v>
      </c>
      <c r="K54" s="25">
        <v>4</v>
      </c>
      <c r="L54" s="73">
        <v>0</v>
      </c>
      <c r="M54" s="21"/>
      <c r="N54" s="25"/>
      <c r="O54" s="26"/>
      <c r="P54" s="13">
        <f t="shared" si="2"/>
        <v>0</v>
      </c>
      <c r="Q54" s="14">
        <f t="shared" si="1"/>
        <v>0</v>
      </c>
      <c r="T54" s="15"/>
    </row>
    <row r="55" spans="1:20" ht="95.25" customHeight="1" thickBot="1" x14ac:dyDescent="0.25">
      <c r="B55" s="43"/>
      <c r="C55" s="53"/>
      <c r="D55" s="119"/>
      <c r="E55" s="20" t="s">
        <v>496</v>
      </c>
      <c r="F55" s="20" t="s">
        <v>290</v>
      </c>
      <c r="G55" s="21">
        <v>2</v>
      </c>
      <c r="H55" s="21">
        <v>1</v>
      </c>
      <c r="I55" s="21">
        <v>2</v>
      </c>
      <c r="J55" s="21">
        <v>3</v>
      </c>
      <c r="K55" s="21">
        <v>4</v>
      </c>
      <c r="L55" s="73">
        <v>0</v>
      </c>
      <c r="M55" s="21"/>
      <c r="N55" s="21"/>
      <c r="O55" s="31"/>
      <c r="P55" s="13">
        <f t="shared" si="2"/>
        <v>0</v>
      </c>
      <c r="Q55" s="14">
        <f t="shared" si="1"/>
        <v>0</v>
      </c>
      <c r="T55" s="15"/>
    </row>
    <row r="56" spans="1:20" s="32" customFormat="1" ht="60" customHeight="1" thickBot="1" x14ac:dyDescent="0.25">
      <c r="A56" s="1"/>
      <c r="B56" s="43"/>
      <c r="C56" s="53"/>
      <c r="D56" s="119"/>
      <c r="E56" s="20" t="s">
        <v>497</v>
      </c>
      <c r="F56" s="20" t="s">
        <v>498</v>
      </c>
      <c r="G56" s="21">
        <v>7200</v>
      </c>
      <c r="H56" s="21">
        <v>3450</v>
      </c>
      <c r="I56" s="21">
        <v>4700</v>
      </c>
      <c r="J56" s="21">
        <v>5950</v>
      </c>
      <c r="K56" s="21">
        <v>7200</v>
      </c>
      <c r="L56" s="73">
        <v>2092</v>
      </c>
      <c r="M56" s="21"/>
      <c r="N56" s="21"/>
      <c r="O56" s="22"/>
      <c r="P56" s="13">
        <f t="shared" si="2"/>
        <v>0.60637681159420287</v>
      </c>
      <c r="Q56" s="14">
        <f t="shared" si="1"/>
        <v>0.29055555555555557</v>
      </c>
      <c r="R56" s="1"/>
      <c r="T56" s="33"/>
    </row>
    <row r="57" spans="1:20" s="32" customFormat="1" ht="60.75" thickBot="1" x14ac:dyDescent="0.25">
      <c r="A57" s="1"/>
      <c r="B57" s="58"/>
      <c r="C57" s="57"/>
      <c r="D57" s="120"/>
      <c r="E57" s="59" t="s">
        <v>499</v>
      </c>
      <c r="F57" s="59" t="s">
        <v>290</v>
      </c>
      <c r="G57" s="60">
        <v>2</v>
      </c>
      <c r="H57" s="60">
        <v>1</v>
      </c>
      <c r="I57" s="60">
        <v>2</v>
      </c>
      <c r="J57" s="60">
        <v>3</v>
      </c>
      <c r="K57" s="60">
        <v>4</v>
      </c>
      <c r="L57" s="80">
        <v>0</v>
      </c>
      <c r="M57" s="60"/>
      <c r="N57" s="60"/>
      <c r="O57" s="61"/>
      <c r="P57" s="13">
        <f t="shared" si="2"/>
        <v>0</v>
      </c>
      <c r="Q57" s="14">
        <f t="shared" ref="Q57:Q60" si="3">IF(((L57+M57+N57+O57)/(G57))&lt;=1,((L57+M57+N57+O57)/(G57)),1)</f>
        <v>0</v>
      </c>
      <c r="R57" s="1"/>
      <c r="T57" s="33"/>
    </row>
    <row r="58" spans="1:20" s="32" customFormat="1" ht="60" customHeight="1" thickBot="1" x14ac:dyDescent="0.25">
      <c r="A58" s="1"/>
      <c r="B58" s="58"/>
      <c r="C58" s="57"/>
      <c r="D58" s="121" t="s">
        <v>511</v>
      </c>
      <c r="E58" s="59" t="s">
        <v>500</v>
      </c>
      <c r="F58" s="59" t="s">
        <v>501</v>
      </c>
      <c r="G58" s="60">
        <v>4</v>
      </c>
      <c r="H58" s="60"/>
      <c r="I58" s="60"/>
      <c r="J58" s="60"/>
      <c r="K58" s="60"/>
      <c r="L58" s="80"/>
      <c r="M58" s="60"/>
      <c r="N58" s="60"/>
      <c r="O58" s="61"/>
      <c r="P58" s="13" t="str">
        <f t="shared" si="2"/>
        <v>-</v>
      </c>
      <c r="Q58" s="14">
        <f t="shared" si="3"/>
        <v>0</v>
      </c>
      <c r="R58" s="1"/>
      <c r="T58" s="33"/>
    </row>
    <row r="59" spans="1:20" s="32" customFormat="1" ht="30.75" thickBot="1" x14ac:dyDescent="0.25">
      <c r="A59" s="1"/>
      <c r="B59" s="58"/>
      <c r="C59" s="57"/>
      <c r="D59" s="119"/>
      <c r="E59" s="59" t="s">
        <v>502</v>
      </c>
      <c r="F59" s="59" t="s">
        <v>503</v>
      </c>
      <c r="G59" s="60">
        <v>1</v>
      </c>
      <c r="H59" s="60"/>
      <c r="I59" s="60"/>
      <c r="J59" s="60"/>
      <c r="K59" s="60"/>
      <c r="L59" s="80"/>
      <c r="M59" s="60"/>
      <c r="N59" s="60"/>
      <c r="O59" s="61"/>
      <c r="P59" s="13" t="str">
        <f t="shared" si="2"/>
        <v>-</v>
      </c>
      <c r="Q59" s="14">
        <f t="shared" si="3"/>
        <v>0</v>
      </c>
      <c r="R59" s="1"/>
      <c r="T59" s="33"/>
    </row>
    <row r="60" spans="1:20" s="32" customFormat="1" ht="60.75" thickBot="1" x14ac:dyDescent="0.25">
      <c r="A60" s="1"/>
      <c r="B60" s="58"/>
      <c r="C60" s="57"/>
      <c r="D60" s="120"/>
      <c r="E60" s="59" t="s">
        <v>504</v>
      </c>
      <c r="F60" s="59" t="s">
        <v>505</v>
      </c>
      <c r="G60" s="60">
        <v>21</v>
      </c>
      <c r="H60" s="60">
        <v>21</v>
      </c>
      <c r="I60" s="60">
        <v>21</v>
      </c>
      <c r="J60" s="60">
        <v>21</v>
      </c>
      <c r="K60" s="60">
        <v>21</v>
      </c>
      <c r="L60" s="80">
        <v>21</v>
      </c>
      <c r="M60" s="60"/>
      <c r="N60" s="60"/>
      <c r="O60" s="61"/>
      <c r="P60" s="13">
        <f t="shared" si="2"/>
        <v>1</v>
      </c>
      <c r="Q60" s="14">
        <f t="shared" si="3"/>
        <v>1</v>
      </c>
      <c r="R60" s="1"/>
      <c r="T60" s="33"/>
    </row>
    <row r="61" spans="1:20" ht="69" customHeight="1" thickBot="1" x14ac:dyDescent="0.25">
      <c r="B61" s="112" t="s">
        <v>91</v>
      </c>
      <c r="C61" s="112" t="s">
        <v>92</v>
      </c>
      <c r="D61" s="114" t="s">
        <v>14</v>
      </c>
      <c r="E61" s="34" t="s">
        <v>15</v>
      </c>
      <c r="F61" s="49"/>
      <c r="G61" s="116" t="s">
        <v>16</v>
      </c>
      <c r="H61" s="39" t="s">
        <v>44</v>
      </c>
      <c r="I61" s="34" t="s">
        <v>45</v>
      </c>
      <c r="J61" s="35" t="s">
        <v>46</v>
      </c>
      <c r="K61" s="35" t="s">
        <v>40</v>
      </c>
      <c r="L61" s="74" t="s">
        <v>37</v>
      </c>
      <c r="M61" s="34" t="s">
        <v>38</v>
      </c>
      <c r="N61" s="35" t="s">
        <v>39</v>
      </c>
      <c r="O61" s="35" t="s">
        <v>40</v>
      </c>
      <c r="P61" s="36" t="s">
        <v>17</v>
      </c>
      <c r="Q61" s="37" t="s">
        <v>12</v>
      </c>
    </row>
    <row r="62" spans="1:20" ht="16.5" thickBot="1" x14ac:dyDescent="0.25">
      <c r="B62" s="113"/>
      <c r="C62" s="113"/>
      <c r="D62" s="115"/>
      <c r="E62" s="38">
        <f>COUNTA(E4:E60)</f>
        <v>57</v>
      </c>
      <c r="F62" s="50"/>
      <c r="G62" s="117"/>
      <c r="H62" s="40">
        <f t="shared" ref="H62:O62" si="4">COUNTIF(H4:H60,"&gt;0")</f>
        <v>41</v>
      </c>
      <c r="I62" s="40">
        <f t="shared" si="4"/>
        <v>51</v>
      </c>
      <c r="J62" s="40">
        <f t="shared" si="4"/>
        <v>27</v>
      </c>
      <c r="K62" s="40">
        <f t="shared" si="4"/>
        <v>33</v>
      </c>
      <c r="L62" s="75">
        <f t="shared" si="4"/>
        <v>13</v>
      </c>
      <c r="M62" s="40">
        <f t="shared" si="4"/>
        <v>0</v>
      </c>
      <c r="N62" s="40">
        <f t="shared" si="4"/>
        <v>0</v>
      </c>
      <c r="O62" s="40">
        <f t="shared" si="4"/>
        <v>0</v>
      </c>
      <c r="P62" s="41">
        <f>AVERAGE(P4:P60)</f>
        <v>0.26379770143811276</v>
      </c>
      <c r="Q62" s="41">
        <f>AVERAGE(Q4:Q60)</f>
        <v>0.14034323596652226</v>
      </c>
    </row>
    <row r="63" spans="1:20" ht="12" customHeight="1" x14ac:dyDescent="0.2"/>
    <row r="65" ht="12" customHeight="1" x14ac:dyDescent="0.2"/>
    <row r="66" ht="55.5" customHeight="1" x14ac:dyDescent="0.2"/>
  </sheetData>
  <autoFilter ref="B3:Q62"/>
  <mergeCells count="11">
    <mergeCell ref="D58:D60"/>
    <mergeCell ref="B1:Q1"/>
    <mergeCell ref="B61:B62"/>
    <mergeCell ref="C61:C62"/>
    <mergeCell ref="D61:D62"/>
    <mergeCell ref="G61:G62"/>
    <mergeCell ref="D4:D7"/>
    <mergeCell ref="D8:D34"/>
    <mergeCell ref="D35:D50"/>
    <mergeCell ref="D51:D53"/>
    <mergeCell ref="D54:D57"/>
  </mergeCells>
  <conditionalFormatting sqref="Q4:Q60">
    <cfRule type="cellIs" dxfId="559" priority="109" operator="equal">
      <formula>"-"</formula>
    </cfRule>
    <cfRule type="cellIs" dxfId="558" priority="110" operator="between">
      <formula>0.9</formula>
      <formula>1</formula>
    </cfRule>
    <cfRule type="cellIs" dxfId="557" priority="111" operator="between">
      <formula>0.7</formula>
      <formula>0.899</formula>
    </cfRule>
    <cfRule type="cellIs" dxfId="556" priority="112" operator="between">
      <formula>0</formula>
      <formula>0.699</formula>
    </cfRule>
  </conditionalFormatting>
  <conditionalFormatting sqref="Q4:Q60">
    <cfRule type="cellIs" dxfId="555" priority="105" operator="equal">
      <formula>"-"</formula>
    </cfRule>
    <cfRule type="cellIs" dxfId="554" priority="106" operator="lessThan">
      <formula>0.699</formula>
    </cfRule>
    <cfRule type="cellIs" dxfId="553" priority="107" operator="between">
      <formula>0.7</formula>
      <formula>0.8999</formula>
    </cfRule>
    <cfRule type="cellIs" dxfId="552" priority="108" operator="between">
      <formula>0.9</formula>
      <formula>1</formula>
    </cfRule>
  </conditionalFormatting>
  <conditionalFormatting sqref="Q4:Q60">
    <cfRule type="cellIs" dxfId="551" priority="101" operator="equal">
      <formula>"-"</formula>
    </cfRule>
    <cfRule type="cellIs" dxfId="550" priority="102" operator="lessThan">
      <formula>0.69999</formula>
    </cfRule>
    <cfRule type="cellIs" dxfId="549" priority="103" operator="between">
      <formula>0.7</formula>
      <formula>0.8999</formula>
    </cfRule>
    <cfRule type="cellIs" dxfId="548" priority="104" operator="between">
      <formula>0.9</formula>
      <formula>1</formula>
    </cfRule>
  </conditionalFormatting>
  <conditionalFormatting sqref="Q4:Q60">
    <cfRule type="cellIs" dxfId="547" priority="97" operator="equal">
      <formula>"-"</formula>
    </cfRule>
    <cfRule type="cellIs" dxfId="546" priority="98" operator="between">
      <formula>0.9</formula>
      <formula>1</formula>
    </cfRule>
    <cfRule type="cellIs" dxfId="545" priority="99" operator="between">
      <formula>0.7</formula>
      <formula>0.899</formula>
    </cfRule>
    <cfRule type="cellIs" dxfId="544" priority="100" operator="lessThan">
      <formula>0.699</formula>
    </cfRule>
  </conditionalFormatting>
  <conditionalFormatting sqref="Q4:Q60">
    <cfRule type="cellIs" dxfId="543" priority="93" operator="equal">
      <formula>"-"</formula>
    </cfRule>
    <cfRule type="cellIs" dxfId="542" priority="94" operator="lessThan">
      <formula>0.699</formula>
    </cfRule>
    <cfRule type="cellIs" dxfId="541" priority="95" operator="between">
      <formula>0.9</formula>
      <formula>1</formula>
    </cfRule>
    <cfRule type="cellIs" dxfId="540" priority="96" operator="between">
      <formula>0.7</formula>
      <formula>"89.99%"</formula>
    </cfRule>
  </conditionalFormatting>
  <conditionalFormatting sqref="Q4:Q60">
    <cfRule type="cellIs" dxfId="539" priority="89" operator="equal">
      <formula>"-"</formula>
    </cfRule>
    <cfRule type="cellIs" dxfId="538" priority="90" operator="lessThan">
      <formula>0.699</formula>
    </cfRule>
    <cfRule type="cellIs" dxfId="537" priority="91" operator="between">
      <formula>0.7</formula>
      <formula>0.899</formula>
    </cfRule>
    <cfRule type="cellIs" dxfId="536" priority="92" operator="between">
      <formula>0.9</formula>
      <formula>1</formula>
    </cfRule>
  </conditionalFormatting>
  <conditionalFormatting sqref="Q4:Q60">
    <cfRule type="cellIs" dxfId="535" priority="85" operator="equal">
      <formula>"-"</formula>
    </cfRule>
    <cfRule type="cellIs" dxfId="534" priority="86" operator="lessThan">
      <formula>0.699</formula>
    </cfRule>
    <cfRule type="cellIs" dxfId="533" priority="87" operator="between">
      <formula>0.7</formula>
      <formula>0.9166666</formula>
    </cfRule>
    <cfRule type="cellIs" dxfId="532" priority="88" operator="between">
      <formula>0.9167</formula>
      <formula>1</formula>
    </cfRule>
  </conditionalFormatting>
  <conditionalFormatting sqref="P4:P60">
    <cfRule type="cellIs" dxfId="531" priority="25" operator="equal">
      <formula>"-"</formula>
    </cfRule>
    <cfRule type="cellIs" dxfId="530" priority="26" operator="between">
      <formula>0.9</formula>
      <formula>1</formula>
    </cfRule>
    <cfRule type="cellIs" dxfId="529" priority="27" operator="between">
      <formula>0.7</formula>
      <formula>0.899</formula>
    </cfRule>
    <cfRule type="cellIs" dxfId="528" priority="28" operator="between">
      <formula>0</formula>
      <formula>0.699</formula>
    </cfRule>
  </conditionalFormatting>
  <conditionalFormatting sqref="P4:P60">
    <cfRule type="cellIs" dxfId="527" priority="21" operator="equal">
      <formula>"-"</formula>
    </cfRule>
    <cfRule type="cellIs" dxfId="526" priority="22" operator="lessThan">
      <formula>0.699</formula>
    </cfRule>
    <cfRule type="cellIs" dxfId="525" priority="23" operator="between">
      <formula>0.7</formula>
      <formula>0.8999</formula>
    </cfRule>
    <cfRule type="cellIs" dxfId="524" priority="24" operator="between">
      <formula>0.9</formula>
      <formula>1</formula>
    </cfRule>
  </conditionalFormatting>
  <conditionalFormatting sqref="P4:P60">
    <cfRule type="cellIs" dxfId="523" priority="17" operator="equal">
      <formula>"-"</formula>
    </cfRule>
    <cfRule type="cellIs" dxfId="522" priority="18" operator="lessThan">
      <formula>0.69999</formula>
    </cfRule>
    <cfRule type="cellIs" dxfId="521" priority="19" operator="between">
      <formula>0.7</formula>
      <formula>0.8999</formula>
    </cfRule>
    <cfRule type="cellIs" dxfId="520" priority="20" operator="between">
      <formula>0.9</formula>
      <formula>1</formula>
    </cfRule>
  </conditionalFormatting>
  <conditionalFormatting sqref="P4:P60">
    <cfRule type="cellIs" dxfId="519" priority="13" operator="equal">
      <formula>"-"</formula>
    </cfRule>
    <cfRule type="cellIs" dxfId="518" priority="14" operator="between">
      <formula>0.9</formula>
      <formula>1</formula>
    </cfRule>
    <cfRule type="cellIs" dxfId="517" priority="15" operator="between">
      <formula>0.7</formula>
      <formula>0.899</formula>
    </cfRule>
    <cfRule type="cellIs" dxfId="516" priority="16" operator="lessThan">
      <formula>0.699</formula>
    </cfRule>
  </conditionalFormatting>
  <conditionalFormatting sqref="P4:P60">
    <cfRule type="cellIs" dxfId="515" priority="9" operator="equal">
      <formula>"-"</formula>
    </cfRule>
    <cfRule type="cellIs" dxfId="514" priority="10" operator="lessThan">
      <formula>0.699</formula>
    </cfRule>
    <cfRule type="cellIs" dxfId="513" priority="11" operator="between">
      <formula>0.9</formula>
      <formula>1</formula>
    </cfRule>
    <cfRule type="cellIs" dxfId="512" priority="12" operator="between">
      <formula>0.7</formula>
      <formula>"89.99%"</formula>
    </cfRule>
  </conditionalFormatting>
  <conditionalFormatting sqref="P4:P60">
    <cfRule type="cellIs" dxfId="511" priority="5" operator="equal">
      <formula>"-"</formula>
    </cfRule>
    <cfRule type="cellIs" dxfId="510" priority="6" operator="lessThan">
      <formula>0.699</formula>
    </cfRule>
    <cfRule type="cellIs" dxfId="509" priority="7" operator="between">
      <formula>0.7</formula>
      <formula>0.899</formula>
    </cfRule>
    <cfRule type="cellIs" dxfId="508" priority="8" operator="between">
      <formula>0.9</formula>
      <formula>1</formula>
    </cfRule>
  </conditionalFormatting>
  <conditionalFormatting sqref="P4:P60">
    <cfRule type="cellIs" dxfId="507" priority="1" operator="equal">
      <formula>"-"</formula>
    </cfRule>
    <cfRule type="cellIs" dxfId="506" priority="2" operator="lessThan">
      <formula>0.699</formula>
    </cfRule>
    <cfRule type="cellIs" dxfId="505" priority="3" operator="between">
      <formula>0.7</formula>
      <formula>0.9166666</formula>
    </cfRule>
    <cfRule type="cellIs" dxfId="504"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8"/>
  <sheetViews>
    <sheetView view="pageBreakPreview" topLeftCell="G1" zoomScale="70" zoomScaleNormal="70" zoomScaleSheetLayoutView="70" workbookViewId="0">
      <selection activeCell="L2" sqref="L1:L1048576"/>
    </sheetView>
  </sheetViews>
  <sheetFormatPr baseColWidth="10" defaultRowHeight="15" x14ac:dyDescent="0.2"/>
  <cols>
    <col min="1" max="1" width="2.85546875" style="1" customWidth="1"/>
    <col min="2" max="4" width="27.7109375" style="1" customWidth="1"/>
    <col min="5" max="6" width="62.7109375" style="1" customWidth="1"/>
    <col min="7" max="11" width="20.5703125" style="1" customWidth="1"/>
    <col min="12" max="12" width="18.42578125" style="76"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512</v>
      </c>
      <c r="C1" s="111"/>
      <c r="D1" s="111"/>
      <c r="E1" s="111"/>
      <c r="F1" s="111"/>
      <c r="G1" s="111"/>
      <c r="H1" s="111"/>
      <c r="I1" s="111"/>
      <c r="J1" s="111"/>
      <c r="K1" s="111"/>
      <c r="L1" s="111"/>
      <c r="M1" s="111"/>
      <c r="N1" s="111"/>
      <c r="O1" s="111"/>
      <c r="P1" s="111"/>
      <c r="Q1" s="111"/>
    </row>
    <row r="2" spans="1:20" ht="16.5" thickBot="1" x14ac:dyDescent="0.25">
      <c r="D2" s="2"/>
      <c r="E2" s="63"/>
      <c r="F2" s="63"/>
      <c r="G2" s="63"/>
      <c r="H2" s="63"/>
      <c r="I2" s="63"/>
      <c r="J2" s="63"/>
      <c r="K2" s="63"/>
      <c r="L2" s="69"/>
      <c r="M2" s="63"/>
      <c r="N2" s="63"/>
      <c r="O2" s="63"/>
      <c r="P2" s="63"/>
      <c r="Q2" s="6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118" t="s">
        <v>617</v>
      </c>
      <c r="E4" s="47" t="s">
        <v>513</v>
      </c>
      <c r="F4" s="47" t="s">
        <v>514</v>
      </c>
      <c r="G4" s="10">
        <v>1</v>
      </c>
      <c r="H4" s="10">
        <v>1</v>
      </c>
      <c r="I4" s="10">
        <v>1</v>
      </c>
      <c r="J4" s="10">
        <v>1</v>
      </c>
      <c r="K4" s="10">
        <v>1</v>
      </c>
      <c r="L4" s="71">
        <v>0</v>
      </c>
      <c r="M4" s="10"/>
      <c r="N4" s="11"/>
      <c r="O4" s="12"/>
      <c r="P4" s="13">
        <f>IF(H4=0,"-",IF((L4/H4)&lt;=1,(L4/H4),1))</f>
        <v>0</v>
      </c>
      <c r="Q4" s="14">
        <f>IF(((L4+M4+N4+O4)/(G4))&lt;=1,((L4+M4+N4+O4)/(G4)),1)</f>
        <v>0</v>
      </c>
      <c r="R4" s="2"/>
      <c r="T4" s="15"/>
    </row>
    <row r="5" spans="1:20" s="18" customFormat="1" ht="79.5" customHeight="1" thickBot="1" x14ac:dyDescent="0.25">
      <c r="A5" s="2"/>
      <c r="B5" s="43"/>
      <c r="C5" s="53"/>
      <c r="D5" s="119"/>
      <c r="E5" s="20" t="s">
        <v>515</v>
      </c>
      <c r="F5" s="20" t="s">
        <v>516</v>
      </c>
      <c r="G5" s="16">
        <v>1</v>
      </c>
      <c r="H5" s="16">
        <v>0</v>
      </c>
      <c r="I5" s="16">
        <v>1</v>
      </c>
      <c r="J5" s="16">
        <v>0</v>
      </c>
      <c r="K5" s="16">
        <v>0</v>
      </c>
      <c r="L5" s="72">
        <v>0</v>
      </c>
      <c r="M5" s="16"/>
      <c r="N5" s="16"/>
      <c r="O5" s="17"/>
      <c r="P5" s="13" t="str">
        <f t="shared" ref="P5:P62" si="0">IF(H5=0,"-",IF((L5/H5)&lt;=1,(L5/H5),1))</f>
        <v>-</v>
      </c>
      <c r="Q5" s="14">
        <f t="shared" ref="Q5:Q62" si="1">IF(((L5+M5+N5+O5)/(G5))&lt;=1,((L5+M5+N5+O5)/(G5)),1)</f>
        <v>0</v>
      </c>
      <c r="R5" s="2"/>
      <c r="T5" s="19"/>
    </row>
    <row r="6" spans="1:20" s="18" customFormat="1" ht="79.5" customHeight="1" thickBot="1" x14ac:dyDescent="0.25">
      <c r="A6" s="2"/>
      <c r="B6" s="43"/>
      <c r="C6" s="53"/>
      <c r="D6" s="120"/>
      <c r="E6" s="20" t="s">
        <v>517</v>
      </c>
      <c r="F6" s="20" t="s">
        <v>518</v>
      </c>
      <c r="G6" s="16">
        <v>6</v>
      </c>
      <c r="H6" s="16">
        <v>2</v>
      </c>
      <c r="I6" s="16">
        <v>2</v>
      </c>
      <c r="J6" s="16">
        <v>2</v>
      </c>
      <c r="K6" s="16">
        <v>2</v>
      </c>
      <c r="L6" s="72">
        <v>0</v>
      </c>
      <c r="M6" s="16"/>
      <c r="N6" s="16"/>
      <c r="O6" s="17"/>
      <c r="P6" s="13">
        <f t="shared" si="0"/>
        <v>0</v>
      </c>
      <c r="Q6" s="14">
        <f t="shared" si="1"/>
        <v>0</v>
      </c>
      <c r="R6" s="2"/>
      <c r="T6" s="19"/>
    </row>
    <row r="7" spans="1:20" s="18" customFormat="1" ht="45.75" thickBot="1" x14ac:dyDescent="0.25">
      <c r="A7" s="2"/>
      <c r="B7" s="43"/>
      <c r="C7" s="53"/>
      <c r="D7" s="121" t="s">
        <v>618</v>
      </c>
      <c r="E7" s="20" t="s">
        <v>519</v>
      </c>
      <c r="F7" s="20" t="s">
        <v>520</v>
      </c>
      <c r="G7" s="16">
        <v>1</v>
      </c>
      <c r="H7" s="16">
        <v>0</v>
      </c>
      <c r="I7" s="16">
        <v>1</v>
      </c>
      <c r="J7" s="16">
        <v>0</v>
      </c>
      <c r="K7" s="16">
        <v>0</v>
      </c>
      <c r="L7" s="72">
        <v>0</v>
      </c>
      <c r="M7" s="16"/>
      <c r="N7" s="16"/>
      <c r="O7" s="17"/>
      <c r="P7" s="13" t="str">
        <f t="shared" si="0"/>
        <v>-</v>
      </c>
      <c r="Q7" s="14">
        <f t="shared" si="1"/>
        <v>0</v>
      </c>
      <c r="R7" s="2"/>
      <c r="T7" s="19"/>
    </row>
    <row r="8" spans="1:20" s="18" customFormat="1" ht="45.75" thickBot="1" x14ac:dyDescent="0.25">
      <c r="A8" s="2"/>
      <c r="B8" s="43"/>
      <c r="C8" s="53"/>
      <c r="D8" s="119"/>
      <c r="E8" s="20" t="s">
        <v>521</v>
      </c>
      <c r="F8" s="20" t="s">
        <v>522</v>
      </c>
      <c r="G8" s="16">
        <v>2</v>
      </c>
      <c r="H8" s="16">
        <v>0</v>
      </c>
      <c r="I8" s="16">
        <v>1</v>
      </c>
      <c r="J8" s="16">
        <v>0</v>
      </c>
      <c r="K8" s="16">
        <v>0</v>
      </c>
      <c r="L8" s="72">
        <v>0</v>
      </c>
      <c r="M8" s="16"/>
      <c r="N8" s="16"/>
      <c r="O8" s="17"/>
      <c r="P8" s="13" t="str">
        <f t="shared" si="0"/>
        <v>-</v>
      </c>
      <c r="Q8" s="14">
        <f t="shared" si="1"/>
        <v>0</v>
      </c>
      <c r="R8" s="2"/>
      <c r="T8" s="19"/>
    </row>
    <row r="9" spans="1:20" s="18" customFormat="1" ht="45.75" thickBot="1" x14ac:dyDescent="0.25">
      <c r="A9" s="2"/>
      <c r="B9" s="43"/>
      <c r="C9" s="53"/>
      <c r="D9" s="119"/>
      <c r="E9" s="20" t="s">
        <v>523</v>
      </c>
      <c r="F9" s="20" t="s">
        <v>524</v>
      </c>
      <c r="G9" s="16">
        <v>1</v>
      </c>
      <c r="H9" s="16">
        <v>0</v>
      </c>
      <c r="I9" s="16">
        <v>1</v>
      </c>
      <c r="J9" s="16">
        <v>0</v>
      </c>
      <c r="K9" s="16">
        <v>0</v>
      </c>
      <c r="L9" s="72">
        <v>0</v>
      </c>
      <c r="M9" s="16"/>
      <c r="N9" s="16"/>
      <c r="O9" s="17"/>
      <c r="P9" s="13" t="str">
        <f t="shared" si="0"/>
        <v>-</v>
      </c>
      <c r="Q9" s="14">
        <f t="shared" si="1"/>
        <v>0</v>
      </c>
      <c r="R9" s="2"/>
      <c r="T9" s="19"/>
    </row>
    <row r="10" spans="1:20" s="18" customFormat="1" ht="32.25" customHeight="1" thickBot="1" x14ac:dyDescent="0.25">
      <c r="A10" s="2"/>
      <c r="B10" s="43"/>
      <c r="C10" s="53"/>
      <c r="D10" s="119"/>
      <c r="E10" s="20" t="s">
        <v>525</v>
      </c>
      <c r="F10" s="20" t="s">
        <v>526</v>
      </c>
      <c r="G10" s="16">
        <v>1</v>
      </c>
      <c r="H10" s="16">
        <v>1</v>
      </c>
      <c r="I10" s="16">
        <v>1</v>
      </c>
      <c r="J10" s="16">
        <v>1</v>
      </c>
      <c r="K10" s="16">
        <v>1</v>
      </c>
      <c r="L10" s="72">
        <v>0</v>
      </c>
      <c r="M10" s="16"/>
      <c r="N10" s="16"/>
      <c r="O10" s="17"/>
      <c r="P10" s="13">
        <f t="shared" si="0"/>
        <v>0</v>
      </c>
      <c r="Q10" s="14">
        <f t="shared" si="1"/>
        <v>0</v>
      </c>
      <c r="R10" s="2"/>
      <c r="T10" s="19"/>
    </row>
    <row r="11" spans="1:20" s="18" customFormat="1" ht="23.25" customHeight="1" thickBot="1" x14ac:dyDescent="0.25">
      <c r="A11" s="2"/>
      <c r="B11" s="43"/>
      <c r="C11" s="53"/>
      <c r="D11" s="119"/>
      <c r="E11" s="20" t="s">
        <v>527</v>
      </c>
      <c r="F11" s="20" t="s">
        <v>528</v>
      </c>
      <c r="G11" s="21">
        <v>1</v>
      </c>
      <c r="H11" s="21">
        <v>1</v>
      </c>
      <c r="I11" s="21">
        <v>1</v>
      </c>
      <c r="J11" s="21">
        <v>1</v>
      </c>
      <c r="K11" s="21">
        <v>1</v>
      </c>
      <c r="L11" s="73">
        <v>1</v>
      </c>
      <c r="M11" s="21"/>
      <c r="N11" s="21"/>
      <c r="O11" s="22"/>
      <c r="P11" s="13">
        <f t="shared" si="0"/>
        <v>1</v>
      </c>
      <c r="Q11" s="14">
        <f t="shared" si="1"/>
        <v>1</v>
      </c>
      <c r="R11" s="2"/>
      <c r="T11" s="19"/>
    </row>
    <row r="12" spans="1:20" ht="45.75" thickBot="1" x14ac:dyDescent="0.25">
      <c r="A12" s="2"/>
      <c r="B12" s="43"/>
      <c r="C12" s="53"/>
      <c r="D12" s="119"/>
      <c r="E12" s="20" t="s">
        <v>529</v>
      </c>
      <c r="F12" s="20" t="s">
        <v>530</v>
      </c>
      <c r="G12" s="16">
        <v>3</v>
      </c>
      <c r="H12" s="16">
        <v>3</v>
      </c>
      <c r="I12" s="16">
        <v>3</v>
      </c>
      <c r="J12" s="16">
        <v>3</v>
      </c>
      <c r="K12" s="16">
        <v>3</v>
      </c>
      <c r="L12" s="77">
        <v>0</v>
      </c>
      <c r="M12" s="16"/>
      <c r="N12" s="16"/>
      <c r="O12" s="23"/>
      <c r="P12" s="13">
        <f t="shared" si="0"/>
        <v>0</v>
      </c>
      <c r="Q12" s="14">
        <f t="shared" si="1"/>
        <v>0</v>
      </c>
      <c r="R12" s="2"/>
      <c r="T12" s="15"/>
    </row>
    <row r="13" spans="1:20" ht="45.75" thickBot="1" x14ac:dyDescent="0.25">
      <c r="B13" s="43"/>
      <c r="C13" s="53"/>
      <c r="D13" s="120"/>
      <c r="E13" s="20" t="s">
        <v>531</v>
      </c>
      <c r="F13" s="20" t="s">
        <v>532</v>
      </c>
      <c r="G13" s="21">
        <v>1</v>
      </c>
      <c r="H13" s="21">
        <v>1</v>
      </c>
      <c r="I13" s="21">
        <v>1</v>
      </c>
      <c r="J13" s="21">
        <v>1</v>
      </c>
      <c r="K13" s="21">
        <v>1</v>
      </c>
      <c r="L13" s="73">
        <v>1</v>
      </c>
      <c r="M13" s="21"/>
      <c r="N13" s="21"/>
      <c r="O13" s="22"/>
      <c r="P13" s="13">
        <f t="shared" si="0"/>
        <v>1</v>
      </c>
      <c r="Q13" s="14">
        <f t="shared" si="1"/>
        <v>1</v>
      </c>
      <c r="R13" s="2"/>
      <c r="T13" s="15"/>
    </row>
    <row r="14" spans="1:20" ht="48" customHeight="1" thickBot="1" x14ac:dyDescent="0.25">
      <c r="B14" s="43"/>
      <c r="C14" s="53"/>
      <c r="D14" s="121" t="s">
        <v>619</v>
      </c>
      <c r="E14" s="20" t="s">
        <v>533</v>
      </c>
      <c r="F14" s="20" t="s">
        <v>534</v>
      </c>
      <c r="G14" s="21">
        <v>1</v>
      </c>
      <c r="H14" s="21">
        <v>1</v>
      </c>
      <c r="I14" s="21">
        <v>1</v>
      </c>
      <c r="J14" s="21">
        <v>1</v>
      </c>
      <c r="K14" s="21">
        <v>1</v>
      </c>
      <c r="L14" s="73">
        <v>0</v>
      </c>
      <c r="M14" s="21"/>
      <c r="N14" s="21"/>
      <c r="O14" s="22"/>
      <c r="P14" s="13">
        <f t="shared" si="0"/>
        <v>0</v>
      </c>
      <c r="Q14" s="14">
        <f t="shared" si="1"/>
        <v>0</v>
      </c>
      <c r="T14" s="15"/>
    </row>
    <row r="15" spans="1:20" ht="57" customHeight="1" thickBot="1" x14ac:dyDescent="0.25">
      <c r="B15" s="43"/>
      <c r="C15" s="53"/>
      <c r="D15" s="119"/>
      <c r="E15" s="20" t="s">
        <v>535</v>
      </c>
      <c r="F15" s="20" t="s">
        <v>536</v>
      </c>
      <c r="G15" s="21">
        <v>1</v>
      </c>
      <c r="H15" s="21">
        <v>1</v>
      </c>
      <c r="I15" s="21">
        <v>1</v>
      </c>
      <c r="J15" s="21">
        <v>1</v>
      </c>
      <c r="K15" s="21">
        <v>1</v>
      </c>
      <c r="L15" s="73">
        <v>0</v>
      </c>
      <c r="M15" s="21"/>
      <c r="N15" s="21"/>
      <c r="O15" s="22"/>
      <c r="P15" s="13">
        <f t="shared" si="0"/>
        <v>0</v>
      </c>
      <c r="Q15" s="14">
        <f t="shared" si="1"/>
        <v>0</v>
      </c>
      <c r="T15" s="15"/>
    </row>
    <row r="16" spans="1:20" ht="60.75" thickBot="1" x14ac:dyDescent="0.25">
      <c r="B16" s="43"/>
      <c r="C16" s="53"/>
      <c r="D16" s="119"/>
      <c r="E16" s="20" t="s">
        <v>537</v>
      </c>
      <c r="F16" s="20" t="s">
        <v>538</v>
      </c>
      <c r="G16" s="21">
        <v>4</v>
      </c>
      <c r="H16" s="21">
        <v>4</v>
      </c>
      <c r="I16" s="21">
        <v>4</v>
      </c>
      <c r="J16" s="21">
        <v>4</v>
      </c>
      <c r="K16" s="21">
        <v>4</v>
      </c>
      <c r="L16" s="73">
        <v>0</v>
      </c>
      <c r="M16" s="21"/>
      <c r="N16" s="21"/>
      <c r="O16" s="22"/>
      <c r="P16" s="13">
        <f t="shared" si="0"/>
        <v>0</v>
      </c>
      <c r="Q16" s="14">
        <f t="shared" si="1"/>
        <v>0</v>
      </c>
      <c r="T16" s="15"/>
    </row>
    <row r="17" spans="2:20" ht="48" customHeight="1" thickBot="1" x14ac:dyDescent="0.25">
      <c r="B17" s="43"/>
      <c r="C17" s="53"/>
      <c r="D17" s="119"/>
      <c r="E17" s="20" t="s">
        <v>539</v>
      </c>
      <c r="F17" s="20" t="s">
        <v>540</v>
      </c>
      <c r="G17" s="21">
        <v>3</v>
      </c>
      <c r="H17" s="21">
        <v>3</v>
      </c>
      <c r="I17" s="21">
        <v>3</v>
      </c>
      <c r="J17" s="21">
        <v>3</v>
      </c>
      <c r="K17" s="21">
        <v>3</v>
      </c>
      <c r="L17" s="73">
        <v>0</v>
      </c>
      <c r="M17" s="21"/>
      <c r="N17" s="21"/>
      <c r="O17" s="22"/>
      <c r="P17" s="13">
        <f t="shared" si="0"/>
        <v>0</v>
      </c>
      <c r="Q17" s="14">
        <f t="shared" si="1"/>
        <v>0</v>
      </c>
      <c r="T17" s="15"/>
    </row>
    <row r="18" spans="2:20" ht="48" customHeight="1" thickBot="1" x14ac:dyDescent="0.25">
      <c r="B18" s="43"/>
      <c r="C18" s="53"/>
      <c r="D18" s="119"/>
      <c r="E18" s="20" t="s">
        <v>541</v>
      </c>
      <c r="F18" s="20" t="s">
        <v>536</v>
      </c>
      <c r="G18" s="21">
        <v>1</v>
      </c>
      <c r="H18" s="21">
        <v>1</v>
      </c>
      <c r="I18" s="21">
        <v>1</v>
      </c>
      <c r="J18" s="21">
        <v>1</v>
      </c>
      <c r="K18" s="21">
        <v>1</v>
      </c>
      <c r="L18" s="73">
        <v>1</v>
      </c>
      <c r="M18" s="21"/>
      <c r="N18" s="21"/>
      <c r="O18" s="22"/>
      <c r="P18" s="13">
        <f t="shared" si="0"/>
        <v>1</v>
      </c>
      <c r="Q18" s="14">
        <f t="shared" si="1"/>
        <v>1</v>
      </c>
      <c r="T18" s="15"/>
    </row>
    <row r="19" spans="2:20" ht="48" customHeight="1" thickBot="1" x14ac:dyDescent="0.25">
      <c r="B19" s="43"/>
      <c r="C19" s="53"/>
      <c r="D19" s="119"/>
      <c r="E19" s="20" t="s">
        <v>542</v>
      </c>
      <c r="F19" s="20" t="s">
        <v>543</v>
      </c>
      <c r="G19" s="24">
        <v>1</v>
      </c>
      <c r="H19" s="24">
        <v>1</v>
      </c>
      <c r="I19" s="24">
        <v>1</v>
      </c>
      <c r="J19" s="24">
        <v>0</v>
      </c>
      <c r="K19" s="24">
        <v>0</v>
      </c>
      <c r="L19" s="78">
        <v>0</v>
      </c>
      <c r="M19" s="24"/>
      <c r="N19" s="25"/>
      <c r="O19" s="26"/>
      <c r="P19" s="13">
        <f t="shared" si="0"/>
        <v>0</v>
      </c>
      <c r="Q19" s="14">
        <f t="shared" si="1"/>
        <v>0</v>
      </c>
      <c r="T19" s="15"/>
    </row>
    <row r="20" spans="2:20" ht="48" customHeight="1" thickBot="1" x14ac:dyDescent="0.25">
      <c r="B20" s="43"/>
      <c r="C20" s="53"/>
      <c r="D20" s="119"/>
      <c r="E20" s="20" t="s">
        <v>544</v>
      </c>
      <c r="F20" s="20" t="s">
        <v>522</v>
      </c>
      <c r="G20" s="21">
        <v>1</v>
      </c>
      <c r="H20" s="21">
        <v>0</v>
      </c>
      <c r="I20" s="21">
        <v>1</v>
      </c>
      <c r="J20" s="21">
        <v>0</v>
      </c>
      <c r="K20" s="21">
        <v>0</v>
      </c>
      <c r="L20" s="73">
        <v>0</v>
      </c>
      <c r="M20" s="21"/>
      <c r="N20" s="21"/>
      <c r="O20" s="22"/>
      <c r="P20" s="13" t="str">
        <f t="shared" si="0"/>
        <v>-</v>
      </c>
      <c r="Q20" s="14">
        <f t="shared" si="1"/>
        <v>0</v>
      </c>
      <c r="T20" s="15"/>
    </row>
    <row r="21" spans="2:20" ht="50.25" customHeight="1" thickBot="1" x14ac:dyDescent="0.25">
      <c r="B21" s="43"/>
      <c r="C21" s="53"/>
      <c r="D21" s="119"/>
      <c r="E21" s="20" t="s">
        <v>545</v>
      </c>
      <c r="F21" s="20" t="s">
        <v>191</v>
      </c>
      <c r="G21" s="21">
        <v>1</v>
      </c>
      <c r="H21" s="21">
        <v>1</v>
      </c>
      <c r="I21" s="21">
        <v>1</v>
      </c>
      <c r="J21" s="21">
        <v>1</v>
      </c>
      <c r="K21" s="21">
        <v>1</v>
      </c>
      <c r="L21" s="73">
        <v>0</v>
      </c>
      <c r="M21" s="21"/>
      <c r="N21" s="21"/>
      <c r="O21" s="22"/>
      <c r="P21" s="13">
        <f t="shared" si="0"/>
        <v>0</v>
      </c>
      <c r="Q21" s="14">
        <f t="shared" si="1"/>
        <v>0</v>
      </c>
      <c r="T21" s="15"/>
    </row>
    <row r="22" spans="2:20" ht="48" customHeight="1" thickBot="1" x14ac:dyDescent="0.25">
      <c r="B22" s="43"/>
      <c r="C22" s="53"/>
      <c r="D22" s="120"/>
      <c r="E22" s="20" t="s">
        <v>546</v>
      </c>
      <c r="F22" s="20" t="s">
        <v>547</v>
      </c>
      <c r="G22" s="21">
        <v>1</v>
      </c>
      <c r="H22" s="21">
        <v>0</v>
      </c>
      <c r="I22" s="21">
        <v>0</v>
      </c>
      <c r="J22" s="21">
        <v>1</v>
      </c>
      <c r="K22" s="21">
        <v>0</v>
      </c>
      <c r="L22" s="73">
        <v>0</v>
      </c>
      <c r="M22" s="21"/>
      <c r="N22" s="21"/>
      <c r="O22" s="22"/>
      <c r="P22" s="13" t="str">
        <f t="shared" si="0"/>
        <v>-</v>
      </c>
      <c r="Q22" s="14">
        <f t="shared" si="1"/>
        <v>0</v>
      </c>
      <c r="T22" s="15"/>
    </row>
    <row r="23" spans="2:20" ht="32.25" thickBot="1" x14ac:dyDescent="0.25">
      <c r="B23" s="43"/>
      <c r="C23" s="53"/>
      <c r="D23" s="45" t="s">
        <v>620</v>
      </c>
      <c r="E23" s="20" t="s">
        <v>548</v>
      </c>
      <c r="F23" s="20" t="s">
        <v>191</v>
      </c>
      <c r="G23" s="21">
        <v>1</v>
      </c>
      <c r="H23" s="21">
        <v>1</v>
      </c>
      <c r="I23" s="21">
        <v>1</v>
      </c>
      <c r="J23" s="21">
        <v>1</v>
      </c>
      <c r="K23" s="21">
        <v>1</v>
      </c>
      <c r="L23" s="73">
        <v>1</v>
      </c>
      <c r="M23" s="21"/>
      <c r="N23" s="21"/>
      <c r="O23" s="22"/>
      <c r="P23" s="13">
        <f t="shared" si="0"/>
        <v>1</v>
      </c>
      <c r="Q23" s="14">
        <f t="shared" si="1"/>
        <v>1</v>
      </c>
      <c r="T23" s="15"/>
    </row>
    <row r="24" spans="2:20" ht="45.75" thickBot="1" x14ac:dyDescent="0.25">
      <c r="B24" s="43"/>
      <c r="C24" s="53"/>
      <c r="D24" s="121" t="s">
        <v>621</v>
      </c>
      <c r="E24" s="20" t="s">
        <v>549</v>
      </c>
      <c r="F24" s="20" t="s">
        <v>550</v>
      </c>
      <c r="G24" s="21">
        <v>6</v>
      </c>
      <c r="H24" s="21">
        <v>2</v>
      </c>
      <c r="I24" s="21">
        <v>2</v>
      </c>
      <c r="J24" s="21">
        <v>2</v>
      </c>
      <c r="K24" s="21">
        <v>2</v>
      </c>
      <c r="L24" s="73">
        <v>0</v>
      </c>
      <c r="M24" s="21"/>
      <c r="N24" s="21"/>
      <c r="O24" s="22"/>
      <c r="P24" s="13">
        <f t="shared" si="0"/>
        <v>0</v>
      </c>
      <c r="Q24" s="14">
        <f t="shared" si="1"/>
        <v>0</v>
      </c>
      <c r="T24" s="15"/>
    </row>
    <row r="25" spans="2:20" ht="45.75" thickBot="1" x14ac:dyDescent="0.25">
      <c r="B25" s="43"/>
      <c r="C25" s="53"/>
      <c r="D25" s="119"/>
      <c r="E25" s="20" t="s">
        <v>551</v>
      </c>
      <c r="F25" s="20" t="s">
        <v>552</v>
      </c>
      <c r="G25" s="24">
        <v>8</v>
      </c>
      <c r="H25" s="24">
        <v>4</v>
      </c>
      <c r="I25" s="24">
        <v>4</v>
      </c>
      <c r="J25" s="24">
        <v>4</v>
      </c>
      <c r="K25" s="24">
        <v>4</v>
      </c>
      <c r="L25" s="79">
        <v>0</v>
      </c>
      <c r="M25" s="28"/>
      <c r="N25" s="21"/>
      <c r="O25" s="26"/>
      <c r="P25" s="13">
        <f t="shared" si="0"/>
        <v>0</v>
      </c>
      <c r="Q25" s="14">
        <f t="shared" si="1"/>
        <v>0</v>
      </c>
      <c r="T25" s="15"/>
    </row>
    <row r="26" spans="2:20" ht="45.75" thickBot="1" x14ac:dyDescent="0.25">
      <c r="B26" s="43"/>
      <c r="C26" s="53"/>
      <c r="D26" s="119"/>
      <c r="E26" s="20" t="s">
        <v>553</v>
      </c>
      <c r="F26" s="20" t="s">
        <v>554</v>
      </c>
      <c r="G26" s="16">
        <v>1</v>
      </c>
      <c r="H26" s="16">
        <v>0</v>
      </c>
      <c r="I26" s="16">
        <v>1</v>
      </c>
      <c r="J26" s="16">
        <v>0</v>
      </c>
      <c r="K26" s="16">
        <v>0</v>
      </c>
      <c r="L26" s="77">
        <v>0</v>
      </c>
      <c r="M26" s="16"/>
      <c r="N26" s="16"/>
      <c r="O26" s="23"/>
      <c r="P26" s="13" t="str">
        <f t="shared" si="0"/>
        <v>-</v>
      </c>
      <c r="Q26" s="14">
        <f t="shared" si="1"/>
        <v>0</v>
      </c>
      <c r="T26" s="15"/>
    </row>
    <row r="27" spans="2:20" ht="67.5" customHeight="1" thickBot="1" x14ac:dyDescent="0.25">
      <c r="B27" s="43"/>
      <c r="C27" s="53"/>
      <c r="D27" s="119"/>
      <c r="E27" s="20" t="s">
        <v>555</v>
      </c>
      <c r="F27" s="20" t="s">
        <v>556</v>
      </c>
      <c r="G27" s="21">
        <v>1</v>
      </c>
      <c r="H27" s="21">
        <v>1</v>
      </c>
      <c r="I27" s="21">
        <v>1</v>
      </c>
      <c r="J27" s="21">
        <v>1</v>
      </c>
      <c r="K27" s="21">
        <v>1</v>
      </c>
      <c r="L27" s="73">
        <v>0</v>
      </c>
      <c r="M27" s="21"/>
      <c r="N27" s="21"/>
      <c r="O27" s="22"/>
      <c r="P27" s="13">
        <f t="shared" si="0"/>
        <v>0</v>
      </c>
      <c r="Q27" s="14">
        <f t="shared" si="1"/>
        <v>0</v>
      </c>
      <c r="T27" s="15"/>
    </row>
    <row r="28" spans="2:20" ht="45.75" thickBot="1" x14ac:dyDescent="0.25">
      <c r="B28" s="43"/>
      <c r="C28" s="53"/>
      <c r="D28" s="119"/>
      <c r="E28" s="20" t="s">
        <v>557</v>
      </c>
      <c r="F28" s="20" t="s">
        <v>558</v>
      </c>
      <c r="G28" s="21">
        <v>4</v>
      </c>
      <c r="H28" s="21">
        <v>4</v>
      </c>
      <c r="I28" s="21">
        <v>4</v>
      </c>
      <c r="J28" s="21">
        <v>4</v>
      </c>
      <c r="K28" s="21">
        <v>4</v>
      </c>
      <c r="L28" s="73">
        <v>0</v>
      </c>
      <c r="M28" s="21"/>
      <c r="N28" s="21"/>
      <c r="O28" s="29"/>
      <c r="P28" s="13">
        <f t="shared" si="0"/>
        <v>0</v>
      </c>
      <c r="Q28" s="14">
        <f t="shared" si="1"/>
        <v>0</v>
      </c>
      <c r="T28" s="15"/>
    </row>
    <row r="29" spans="2:20" ht="32.25" customHeight="1" thickBot="1" x14ac:dyDescent="0.25">
      <c r="B29" s="43"/>
      <c r="C29" s="53"/>
      <c r="D29" s="119"/>
      <c r="E29" s="20" t="s">
        <v>559</v>
      </c>
      <c r="F29" s="20" t="s">
        <v>255</v>
      </c>
      <c r="G29" s="21">
        <v>1</v>
      </c>
      <c r="H29" s="21">
        <v>1</v>
      </c>
      <c r="I29" s="21">
        <v>1</v>
      </c>
      <c r="J29" s="21">
        <v>1</v>
      </c>
      <c r="K29" s="21">
        <v>1</v>
      </c>
      <c r="L29" s="73">
        <v>1</v>
      </c>
      <c r="M29" s="21"/>
      <c r="N29" s="21"/>
      <c r="O29" s="22"/>
      <c r="P29" s="13">
        <f t="shared" si="0"/>
        <v>1</v>
      </c>
      <c r="Q29" s="14">
        <f t="shared" si="1"/>
        <v>1</v>
      </c>
      <c r="T29" s="15"/>
    </row>
    <row r="30" spans="2:20" ht="45.75" thickBot="1" x14ac:dyDescent="0.25">
      <c r="B30" s="43"/>
      <c r="C30" s="53"/>
      <c r="D30" s="119"/>
      <c r="E30" s="20" t="s">
        <v>560</v>
      </c>
      <c r="F30" s="20" t="s">
        <v>191</v>
      </c>
      <c r="G30" s="21">
        <v>1</v>
      </c>
      <c r="H30" s="21">
        <v>0</v>
      </c>
      <c r="I30" s="21">
        <v>0</v>
      </c>
      <c r="J30" s="21">
        <v>1</v>
      </c>
      <c r="K30" s="21">
        <v>0</v>
      </c>
      <c r="L30" s="73">
        <v>0</v>
      </c>
      <c r="M30" s="21"/>
      <c r="N30" s="21"/>
      <c r="O30" s="22"/>
      <c r="P30" s="13" t="str">
        <f t="shared" si="0"/>
        <v>-</v>
      </c>
      <c r="Q30" s="14">
        <f t="shared" si="1"/>
        <v>0</v>
      </c>
      <c r="T30" s="15"/>
    </row>
    <row r="31" spans="2:20" ht="32.25" customHeight="1" thickBot="1" x14ac:dyDescent="0.25">
      <c r="B31" s="43"/>
      <c r="C31" s="53"/>
      <c r="D31" s="119"/>
      <c r="E31" s="20" t="s">
        <v>561</v>
      </c>
      <c r="F31" s="20" t="s">
        <v>562</v>
      </c>
      <c r="G31" s="21">
        <v>1</v>
      </c>
      <c r="H31" s="21">
        <v>0</v>
      </c>
      <c r="I31" s="21">
        <v>1</v>
      </c>
      <c r="J31" s="21">
        <v>0</v>
      </c>
      <c r="K31" s="21">
        <v>0</v>
      </c>
      <c r="L31" s="73">
        <v>0</v>
      </c>
      <c r="M31" s="21"/>
      <c r="N31" s="21"/>
      <c r="O31" s="22"/>
      <c r="P31" s="13" t="str">
        <f t="shared" si="0"/>
        <v>-</v>
      </c>
      <c r="Q31" s="14">
        <f t="shared" si="1"/>
        <v>0</v>
      </c>
      <c r="T31" s="15"/>
    </row>
    <row r="32" spans="2:20" ht="45.75" thickBot="1" x14ac:dyDescent="0.25">
      <c r="B32" s="43"/>
      <c r="C32" s="53"/>
      <c r="D32" s="120"/>
      <c r="E32" s="20" t="s">
        <v>563</v>
      </c>
      <c r="F32" s="20" t="s">
        <v>564</v>
      </c>
      <c r="G32" s="21">
        <v>1</v>
      </c>
      <c r="H32" s="21">
        <v>0</v>
      </c>
      <c r="I32" s="21">
        <v>1</v>
      </c>
      <c r="J32" s="21">
        <v>0</v>
      </c>
      <c r="K32" s="21">
        <v>0</v>
      </c>
      <c r="L32" s="73">
        <v>0</v>
      </c>
      <c r="M32" s="21"/>
      <c r="N32" s="21"/>
      <c r="O32" s="22"/>
      <c r="P32" s="13" t="str">
        <f t="shared" si="0"/>
        <v>-</v>
      </c>
      <c r="Q32" s="14">
        <f t="shared" si="1"/>
        <v>0</v>
      </c>
      <c r="T32" s="15"/>
    </row>
    <row r="33" spans="2:20" ht="30.75" thickBot="1" x14ac:dyDescent="0.25">
      <c r="B33" s="43"/>
      <c r="C33" s="53"/>
      <c r="D33" s="121" t="s">
        <v>622</v>
      </c>
      <c r="E33" s="48" t="s">
        <v>565</v>
      </c>
      <c r="F33" s="48" t="s">
        <v>566</v>
      </c>
      <c r="G33" s="30">
        <v>1</v>
      </c>
      <c r="H33" s="30">
        <v>0</v>
      </c>
      <c r="I33" s="30">
        <v>1</v>
      </c>
      <c r="J33" s="30">
        <v>0</v>
      </c>
      <c r="K33" s="30">
        <v>0</v>
      </c>
      <c r="L33" s="73">
        <v>0</v>
      </c>
      <c r="M33" s="21"/>
      <c r="N33" s="21"/>
      <c r="O33" s="22"/>
      <c r="P33" s="13" t="str">
        <f t="shared" si="0"/>
        <v>-</v>
      </c>
      <c r="Q33" s="14">
        <f t="shared" si="1"/>
        <v>0</v>
      </c>
      <c r="T33" s="15"/>
    </row>
    <row r="34" spans="2:20" ht="45.75" thickBot="1" x14ac:dyDescent="0.25">
      <c r="B34" s="43"/>
      <c r="C34" s="53"/>
      <c r="D34" s="119"/>
      <c r="E34" s="20" t="s">
        <v>567</v>
      </c>
      <c r="F34" s="20" t="s">
        <v>290</v>
      </c>
      <c r="G34" s="21">
        <v>1</v>
      </c>
      <c r="H34" s="21">
        <v>0</v>
      </c>
      <c r="I34" s="21">
        <v>1</v>
      </c>
      <c r="J34" s="21">
        <v>1</v>
      </c>
      <c r="K34" s="21">
        <v>1</v>
      </c>
      <c r="L34" s="73">
        <v>0</v>
      </c>
      <c r="M34" s="21"/>
      <c r="N34" s="21"/>
      <c r="O34" s="22"/>
      <c r="P34" s="13" t="str">
        <f t="shared" si="0"/>
        <v>-</v>
      </c>
      <c r="Q34" s="14">
        <f t="shared" si="1"/>
        <v>0</v>
      </c>
      <c r="T34" s="15"/>
    </row>
    <row r="35" spans="2:20" ht="105.75" thickBot="1" x14ac:dyDescent="0.25">
      <c r="B35" s="43"/>
      <c r="C35" s="53"/>
      <c r="D35" s="119"/>
      <c r="E35" s="20" t="s">
        <v>568</v>
      </c>
      <c r="F35" s="20" t="s">
        <v>569</v>
      </c>
      <c r="G35" s="21">
        <v>1</v>
      </c>
      <c r="H35" s="21">
        <v>1</v>
      </c>
      <c r="I35" s="21">
        <v>1</v>
      </c>
      <c r="J35" s="21">
        <v>1</v>
      </c>
      <c r="K35" s="21">
        <v>1</v>
      </c>
      <c r="L35" s="73">
        <v>0</v>
      </c>
      <c r="M35" s="21"/>
      <c r="N35" s="21"/>
      <c r="O35" s="22"/>
      <c r="P35" s="13">
        <f t="shared" si="0"/>
        <v>0</v>
      </c>
      <c r="Q35" s="14">
        <f t="shared" si="1"/>
        <v>0</v>
      </c>
      <c r="T35" s="15"/>
    </row>
    <row r="36" spans="2:20" ht="60.75" thickBot="1" x14ac:dyDescent="0.25">
      <c r="B36" s="43"/>
      <c r="C36" s="53"/>
      <c r="D36" s="119"/>
      <c r="E36" s="20" t="s">
        <v>570</v>
      </c>
      <c r="F36" s="20" t="s">
        <v>191</v>
      </c>
      <c r="G36" s="21">
        <v>1</v>
      </c>
      <c r="H36" s="21">
        <v>1</v>
      </c>
      <c r="I36" s="21">
        <v>1</v>
      </c>
      <c r="J36" s="21">
        <v>1</v>
      </c>
      <c r="K36" s="21">
        <v>1</v>
      </c>
      <c r="L36" s="73">
        <v>0</v>
      </c>
      <c r="M36" s="21"/>
      <c r="N36" s="21"/>
      <c r="O36" s="22"/>
      <c r="P36" s="13">
        <f t="shared" si="0"/>
        <v>0</v>
      </c>
      <c r="Q36" s="14">
        <f t="shared" si="1"/>
        <v>0</v>
      </c>
      <c r="T36" s="15"/>
    </row>
    <row r="37" spans="2:20" ht="82.5" customHeight="1" thickBot="1" x14ac:dyDescent="0.25">
      <c r="B37" s="43"/>
      <c r="C37" s="53"/>
      <c r="D37" s="119"/>
      <c r="E37" s="20" t="s">
        <v>571</v>
      </c>
      <c r="F37" s="20" t="s">
        <v>255</v>
      </c>
      <c r="G37" s="24">
        <v>1</v>
      </c>
      <c r="H37" s="24">
        <v>1</v>
      </c>
      <c r="I37" s="24">
        <v>1</v>
      </c>
      <c r="J37" s="24">
        <v>1</v>
      </c>
      <c r="K37" s="24">
        <v>1</v>
      </c>
      <c r="L37" s="79">
        <v>0</v>
      </c>
      <c r="M37" s="24"/>
      <c r="N37" s="25"/>
      <c r="O37" s="26"/>
      <c r="P37" s="13">
        <f t="shared" si="0"/>
        <v>0</v>
      </c>
      <c r="Q37" s="14">
        <f t="shared" si="1"/>
        <v>0</v>
      </c>
      <c r="S37" s="1" t="s">
        <v>13</v>
      </c>
      <c r="T37" s="15"/>
    </row>
    <row r="38" spans="2:20" ht="45.75" thickBot="1" x14ac:dyDescent="0.25">
      <c r="B38" s="43"/>
      <c r="C38" s="53"/>
      <c r="D38" s="120"/>
      <c r="E38" s="20" t="s">
        <v>572</v>
      </c>
      <c r="F38" s="20" t="s">
        <v>573</v>
      </c>
      <c r="G38" s="16">
        <v>20</v>
      </c>
      <c r="H38" s="16">
        <v>2</v>
      </c>
      <c r="I38" s="16">
        <v>5</v>
      </c>
      <c r="J38" s="16">
        <v>6</v>
      </c>
      <c r="K38" s="16">
        <v>2</v>
      </c>
      <c r="L38" s="77">
        <v>0</v>
      </c>
      <c r="M38" s="16"/>
      <c r="N38" s="16"/>
      <c r="O38" s="23"/>
      <c r="P38" s="13">
        <f t="shared" si="0"/>
        <v>0</v>
      </c>
      <c r="Q38" s="14">
        <f t="shared" si="1"/>
        <v>0</v>
      </c>
      <c r="T38" s="15"/>
    </row>
    <row r="39" spans="2:20" ht="45.75" thickBot="1" x14ac:dyDescent="0.25">
      <c r="B39" s="43"/>
      <c r="C39" s="53"/>
      <c r="D39" s="121" t="s">
        <v>623</v>
      </c>
      <c r="E39" s="20" t="s">
        <v>574</v>
      </c>
      <c r="F39" s="20" t="s">
        <v>575</v>
      </c>
      <c r="G39" s="16">
        <v>1</v>
      </c>
      <c r="H39" s="16">
        <v>0</v>
      </c>
      <c r="I39" s="16">
        <v>1</v>
      </c>
      <c r="J39" s="16">
        <v>0</v>
      </c>
      <c r="K39" s="16">
        <v>0</v>
      </c>
      <c r="L39" s="77">
        <v>0</v>
      </c>
      <c r="M39" s="16"/>
      <c r="N39" s="16"/>
      <c r="O39" s="23"/>
      <c r="P39" s="13" t="str">
        <f t="shared" si="0"/>
        <v>-</v>
      </c>
      <c r="Q39" s="14">
        <f t="shared" si="1"/>
        <v>0</v>
      </c>
      <c r="T39" s="15"/>
    </row>
    <row r="40" spans="2:20" ht="32.25" customHeight="1" thickBot="1" x14ac:dyDescent="0.25">
      <c r="B40" s="43"/>
      <c r="C40" s="53"/>
      <c r="D40" s="120"/>
      <c r="E40" s="20" t="s">
        <v>576</v>
      </c>
      <c r="F40" s="20" t="s">
        <v>191</v>
      </c>
      <c r="G40" s="21">
        <v>1</v>
      </c>
      <c r="H40" s="21">
        <v>0</v>
      </c>
      <c r="I40" s="21">
        <v>1</v>
      </c>
      <c r="J40" s="21">
        <v>1</v>
      </c>
      <c r="K40" s="21">
        <v>1</v>
      </c>
      <c r="L40" s="73">
        <v>0</v>
      </c>
      <c r="M40" s="21"/>
      <c r="N40" s="21"/>
      <c r="O40" s="22"/>
      <c r="P40" s="13" t="str">
        <f t="shared" si="0"/>
        <v>-</v>
      </c>
      <c r="Q40" s="14">
        <f t="shared" si="1"/>
        <v>0</v>
      </c>
      <c r="T40" s="15"/>
    </row>
    <row r="41" spans="2:20" ht="45.75" thickBot="1" x14ac:dyDescent="0.25">
      <c r="B41" s="43"/>
      <c r="C41" s="53"/>
      <c r="D41" s="121" t="s">
        <v>624</v>
      </c>
      <c r="E41" s="48" t="s">
        <v>577</v>
      </c>
      <c r="F41" s="48" t="s">
        <v>578</v>
      </c>
      <c r="G41" s="21">
        <v>1</v>
      </c>
      <c r="H41" s="21">
        <v>1</v>
      </c>
      <c r="I41" s="21">
        <v>1</v>
      </c>
      <c r="J41" s="21">
        <v>0</v>
      </c>
      <c r="K41" s="21">
        <v>0</v>
      </c>
      <c r="L41" s="73">
        <v>0</v>
      </c>
      <c r="M41" s="21"/>
      <c r="N41" s="21"/>
      <c r="O41" s="22"/>
      <c r="P41" s="13">
        <f t="shared" si="0"/>
        <v>0</v>
      </c>
      <c r="Q41" s="14">
        <f t="shared" si="1"/>
        <v>0</v>
      </c>
      <c r="T41" s="15"/>
    </row>
    <row r="42" spans="2:20" ht="90.75" thickBot="1" x14ac:dyDescent="0.25">
      <c r="B42" s="43"/>
      <c r="C42" s="53"/>
      <c r="D42" s="119"/>
      <c r="E42" s="48" t="s">
        <v>579</v>
      </c>
      <c r="F42" s="48" t="s">
        <v>239</v>
      </c>
      <c r="G42" s="21">
        <v>5</v>
      </c>
      <c r="H42" s="21">
        <v>1</v>
      </c>
      <c r="I42" s="21">
        <v>1</v>
      </c>
      <c r="J42" s="21">
        <v>1</v>
      </c>
      <c r="K42" s="21">
        <v>1</v>
      </c>
      <c r="L42" s="73">
        <v>0</v>
      </c>
      <c r="M42" s="21"/>
      <c r="N42" s="21"/>
      <c r="O42" s="22"/>
      <c r="P42" s="13">
        <f t="shared" si="0"/>
        <v>0</v>
      </c>
      <c r="Q42" s="14">
        <f t="shared" si="1"/>
        <v>0</v>
      </c>
      <c r="T42" s="15"/>
    </row>
    <row r="43" spans="2:20" ht="45.75" thickBot="1" x14ac:dyDescent="0.25">
      <c r="B43" s="43"/>
      <c r="C43" s="53"/>
      <c r="D43" s="119"/>
      <c r="E43" s="48" t="s">
        <v>580</v>
      </c>
      <c r="F43" s="48" t="s">
        <v>581</v>
      </c>
      <c r="G43" s="21">
        <v>120</v>
      </c>
      <c r="H43" s="21">
        <v>100</v>
      </c>
      <c r="I43" s="21">
        <v>300</v>
      </c>
      <c r="J43" s="21">
        <v>300</v>
      </c>
      <c r="K43" s="21">
        <v>100</v>
      </c>
      <c r="L43" s="73">
        <v>100</v>
      </c>
      <c r="M43" s="21"/>
      <c r="N43" s="21"/>
      <c r="O43" s="22"/>
      <c r="P43" s="13">
        <f t="shared" si="0"/>
        <v>1</v>
      </c>
      <c r="Q43" s="14">
        <f t="shared" si="1"/>
        <v>0.83333333333333337</v>
      </c>
      <c r="T43" s="15"/>
    </row>
    <row r="44" spans="2:20" ht="60.75" thickBot="1" x14ac:dyDescent="0.25">
      <c r="B44" s="43"/>
      <c r="C44" s="53"/>
      <c r="D44" s="119"/>
      <c r="E44" s="48" t="s">
        <v>582</v>
      </c>
      <c r="F44" s="48" t="s">
        <v>255</v>
      </c>
      <c r="G44" s="21">
        <v>1</v>
      </c>
      <c r="H44" s="21">
        <v>0</v>
      </c>
      <c r="I44" s="21">
        <v>1</v>
      </c>
      <c r="J44" s="21">
        <v>1</v>
      </c>
      <c r="K44" s="21">
        <v>1</v>
      </c>
      <c r="L44" s="73">
        <v>0</v>
      </c>
      <c r="M44" s="21"/>
      <c r="N44" s="21"/>
      <c r="O44" s="22"/>
      <c r="P44" s="13" t="str">
        <f t="shared" si="0"/>
        <v>-</v>
      </c>
      <c r="Q44" s="14">
        <f t="shared" si="1"/>
        <v>0</v>
      </c>
      <c r="T44" s="15"/>
    </row>
    <row r="45" spans="2:20" ht="32.25" customHeight="1" thickBot="1" x14ac:dyDescent="0.25">
      <c r="B45" s="43"/>
      <c r="C45" s="53"/>
      <c r="D45" s="119"/>
      <c r="E45" s="48" t="s">
        <v>583</v>
      </c>
      <c r="F45" s="48" t="s">
        <v>584</v>
      </c>
      <c r="G45" s="21">
        <v>1</v>
      </c>
      <c r="H45" s="21">
        <v>0</v>
      </c>
      <c r="I45" s="21">
        <v>1</v>
      </c>
      <c r="J45" s="21">
        <v>1</v>
      </c>
      <c r="K45" s="21">
        <v>1</v>
      </c>
      <c r="L45" s="73">
        <v>0</v>
      </c>
      <c r="M45" s="21"/>
      <c r="N45" s="21"/>
      <c r="O45" s="22"/>
      <c r="P45" s="13" t="str">
        <f t="shared" si="0"/>
        <v>-</v>
      </c>
      <c r="Q45" s="14">
        <f t="shared" si="1"/>
        <v>0</v>
      </c>
      <c r="T45" s="15"/>
    </row>
    <row r="46" spans="2:20" ht="45.75" thickBot="1" x14ac:dyDescent="0.25">
      <c r="B46" s="43"/>
      <c r="C46" s="53"/>
      <c r="D46" s="119"/>
      <c r="E46" s="48" t="s">
        <v>585</v>
      </c>
      <c r="F46" s="48" t="s">
        <v>586</v>
      </c>
      <c r="G46" s="21">
        <v>1</v>
      </c>
      <c r="H46" s="21">
        <v>1</v>
      </c>
      <c r="I46" s="21">
        <v>1</v>
      </c>
      <c r="J46" s="21">
        <v>1</v>
      </c>
      <c r="K46" s="21">
        <v>1</v>
      </c>
      <c r="L46" s="73">
        <v>0</v>
      </c>
      <c r="M46" s="21"/>
      <c r="N46" s="21"/>
      <c r="O46" s="22"/>
      <c r="P46" s="13">
        <f t="shared" si="0"/>
        <v>0</v>
      </c>
      <c r="Q46" s="14">
        <f t="shared" si="1"/>
        <v>0</v>
      </c>
      <c r="T46" s="15"/>
    </row>
    <row r="47" spans="2:20" ht="32.25" customHeight="1" thickBot="1" x14ac:dyDescent="0.25">
      <c r="B47" s="43"/>
      <c r="C47" s="53"/>
      <c r="D47" s="119"/>
      <c r="E47" s="48" t="s">
        <v>587</v>
      </c>
      <c r="F47" s="48" t="s">
        <v>588</v>
      </c>
      <c r="G47" s="21">
        <v>1</v>
      </c>
      <c r="H47" s="21">
        <v>0</v>
      </c>
      <c r="I47" s="21">
        <v>1</v>
      </c>
      <c r="J47" s="21">
        <v>0</v>
      </c>
      <c r="K47" s="21">
        <v>0</v>
      </c>
      <c r="L47" s="73">
        <v>0</v>
      </c>
      <c r="M47" s="21"/>
      <c r="N47" s="21"/>
      <c r="O47" s="22"/>
      <c r="P47" s="13" t="str">
        <f t="shared" si="0"/>
        <v>-</v>
      </c>
      <c r="Q47" s="14">
        <f t="shared" si="1"/>
        <v>0</v>
      </c>
      <c r="T47" s="15"/>
    </row>
    <row r="48" spans="2:20" ht="32.25" customHeight="1" thickBot="1" x14ac:dyDescent="0.25">
      <c r="B48" s="43"/>
      <c r="C48" s="53"/>
      <c r="D48" s="119"/>
      <c r="E48" s="48" t="s">
        <v>589</v>
      </c>
      <c r="F48" s="48" t="s">
        <v>590</v>
      </c>
      <c r="G48" s="21">
        <v>1</v>
      </c>
      <c r="H48" s="21">
        <v>0</v>
      </c>
      <c r="I48" s="21">
        <v>1</v>
      </c>
      <c r="J48" s="21">
        <v>1</v>
      </c>
      <c r="K48" s="21">
        <v>1</v>
      </c>
      <c r="L48" s="73">
        <v>0</v>
      </c>
      <c r="M48" s="21"/>
      <c r="N48" s="21"/>
      <c r="O48" s="22"/>
      <c r="P48" s="13" t="str">
        <f t="shared" si="0"/>
        <v>-</v>
      </c>
      <c r="Q48" s="14">
        <f t="shared" si="1"/>
        <v>0</v>
      </c>
      <c r="T48" s="15"/>
    </row>
    <row r="49" spans="2:20" ht="32.25" customHeight="1" thickBot="1" x14ac:dyDescent="0.25">
      <c r="B49" s="43"/>
      <c r="C49" s="53"/>
      <c r="D49" s="119"/>
      <c r="E49" s="48" t="s">
        <v>591</v>
      </c>
      <c r="F49" s="48" t="s">
        <v>592</v>
      </c>
      <c r="G49" s="21">
        <v>2</v>
      </c>
      <c r="H49" s="21">
        <v>0</v>
      </c>
      <c r="I49" s="21">
        <v>1</v>
      </c>
      <c r="J49" s="21">
        <v>1</v>
      </c>
      <c r="K49" s="21">
        <v>1</v>
      </c>
      <c r="L49" s="73">
        <v>0</v>
      </c>
      <c r="M49" s="21"/>
      <c r="N49" s="21"/>
      <c r="O49" s="22"/>
      <c r="P49" s="13" t="str">
        <f t="shared" si="0"/>
        <v>-</v>
      </c>
      <c r="Q49" s="14">
        <f t="shared" si="1"/>
        <v>0</v>
      </c>
      <c r="T49" s="15"/>
    </row>
    <row r="50" spans="2:20" ht="32.25" customHeight="1" thickBot="1" x14ac:dyDescent="0.25">
      <c r="B50" s="43"/>
      <c r="C50" s="53"/>
      <c r="D50" s="119"/>
      <c r="E50" s="48" t="s">
        <v>593</v>
      </c>
      <c r="F50" s="48" t="s">
        <v>594</v>
      </c>
      <c r="G50" s="21">
        <v>1</v>
      </c>
      <c r="H50" s="21">
        <v>0</v>
      </c>
      <c r="I50" s="21">
        <v>1</v>
      </c>
      <c r="J50" s="21">
        <v>1</v>
      </c>
      <c r="K50" s="21">
        <v>1</v>
      </c>
      <c r="L50" s="73">
        <v>0</v>
      </c>
      <c r="M50" s="21"/>
      <c r="N50" s="21"/>
      <c r="O50" s="22"/>
      <c r="P50" s="13" t="str">
        <f t="shared" si="0"/>
        <v>-</v>
      </c>
      <c r="Q50" s="14">
        <f t="shared" si="1"/>
        <v>0</v>
      </c>
      <c r="T50" s="15"/>
    </row>
    <row r="51" spans="2:20" ht="45.75" thickBot="1" x14ac:dyDescent="0.25">
      <c r="B51" s="43"/>
      <c r="C51" s="53"/>
      <c r="D51" s="120"/>
      <c r="E51" s="48" t="s">
        <v>595</v>
      </c>
      <c r="F51" s="48" t="s">
        <v>596</v>
      </c>
      <c r="G51" s="21">
        <v>12</v>
      </c>
      <c r="H51" s="21">
        <v>0</v>
      </c>
      <c r="I51" s="21">
        <v>4</v>
      </c>
      <c r="J51" s="21">
        <v>4</v>
      </c>
      <c r="K51" s="21">
        <v>4</v>
      </c>
      <c r="L51" s="73">
        <v>0</v>
      </c>
      <c r="M51" s="21"/>
      <c r="N51" s="21"/>
      <c r="O51" s="22"/>
      <c r="P51" s="13" t="str">
        <f t="shared" si="0"/>
        <v>-</v>
      </c>
      <c r="Q51" s="14">
        <f t="shared" si="1"/>
        <v>0</v>
      </c>
      <c r="T51" s="15"/>
    </row>
    <row r="52" spans="2:20" ht="48" customHeight="1" thickBot="1" x14ac:dyDescent="0.25">
      <c r="B52" s="43"/>
      <c r="C52" s="53"/>
      <c r="D52" s="121" t="s">
        <v>625</v>
      </c>
      <c r="E52" s="48" t="s">
        <v>597</v>
      </c>
      <c r="F52" s="48" t="s">
        <v>598</v>
      </c>
      <c r="G52" s="21">
        <v>1</v>
      </c>
      <c r="H52" s="21">
        <v>0</v>
      </c>
      <c r="I52" s="21">
        <v>1</v>
      </c>
      <c r="J52" s="21">
        <v>0</v>
      </c>
      <c r="K52" s="21">
        <v>0</v>
      </c>
      <c r="L52" s="73">
        <v>0</v>
      </c>
      <c r="M52" s="21"/>
      <c r="N52" s="21"/>
      <c r="O52" s="22"/>
      <c r="P52" s="13" t="str">
        <f t="shared" si="0"/>
        <v>-</v>
      </c>
      <c r="Q52" s="14">
        <f t="shared" si="1"/>
        <v>0</v>
      </c>
      <c r="T52" s="15"/>
    </row>
    <row r="53" spans="2:20" ht="48" customHeight="1" thickBot="1" x14ac:dyDescent="0.25">
      <c r="B53" s="43"/>
      <c r="C53" s="53"/>
      <c r="D53" s="119"/>
      <c r="E53" s="48" t="s">
        <v>599</v>
      </c>
      <c r="F53" s="48" t="s">
        <v>600</v>
      </c>
      <c r="G53" s="21">
        <v>1</v>
      </c>
      <c r="H53" s="21">
        <v>0</v>
      </c>
      <c r="I53" s="21">
        <v>1</v>
      </c>
      <c r="J53" s="21">
        <v>1</v>
      </c>
      <c r="K53" s="21">
        <v>1</v>
      </c>
      <c r="L53" s="73">
        <v>0</v>
      </c>
      <c r="M53" s="21"/>
      <c r="N53" s="21"/>
      <c r="O53" s="22"/>
      <c r="P53" s="13" t="str">
        <f t="shared" si="0"/>
        <v>-</v>
      </c>
      <c r="Q53" s="14">
        <f t="shared" si="1"/>
        <v>0</v>
      </c>
      <c r="T53" s="15"/>
    </row>
    <row r="54" spans="2:20" ht="48" customHeight="1" thickBot="1" x14ac:dyDescent="0.25">
      <c r="B54" s="43"/>
      <c r="C54" s="53"/>
      <c r="D54" s="119"/>
      <c r="E54" s="48" t="s">
        <v>601</v>
      </c>
      <c r="F54" s="48" t="s">
        <v>602</v>
      </c>
      <c r="G54" s="21">
        <v>1</v>
      </c>
      <c r="H54" s="21">
        <v>0</v>
      </c>
      <c r="I54" s="21">
        <v>1</v>
      </c>
      <c r="J54" s="21">
        <v>0</v>
      </c>
      <c r="K54" s="21">
        <v>0</v>
      </c>
      <c r="L54" s="73">
        <v>0</v>
      </c>
      <c r="M54" s="21"/>
      <c r="N54" s="21"/>
      <c r="O54" s="22"/>
      <c r="P54" s="13" t="str">
        <f t="shared" si="0"/>
        <v>-</v>
      </c>
      <c r="Q54" s="14">
        <f t="shared" si="1"/>
        <v>0</v>
      </c>
      <c r="T54" s="15"/>
    </row>
    <row r="55" spans="2:20" ht="48" customHeight="1" thickBot="1" x14ac:dyDescent="0.25">
      <c r="B55" s="43"/>
      <c r="C55" s="53"/>
      <c r="D55" s="119"/>
      <c r="E55" s="48" t="s">
        <v>603</v>
      </c>
      <c r="F55" s="48" t="s">
        <v>604</v>
      </c>
      <c r="G55" s="21">
        <v>1</v>
      </c>
      <c r="H55" s="21">
        <v>0</v>
      </c>
      <c r="I55" s="21">
        <v>1</v>
      </c>
      <c r="J55" s="21">
        <v>0</v>
      </c>
      <c r="K55" s="21">
        <v>0</v>
      </c>
      <c r="L55" s="73">
        <v>0</v>
      </c>
      <c r="M55" s="21"/>
      <c r="N55" s="21"/>
      <c r="O55" s="22"/>
      <c r="P55" s="13" t="str">
        <f t="shared" si="0"/>
        <v>-</v>
      </c>
      <c r="Q55" s="14">
        <f t="shared" si="1"/>
        <v>0</v>
      </c>
      <c r="T55" s="15"/>
    </row>
    <row r="56" spans="2:20" ht="48" customHeight="1" thickBot="1" x14ac:dyDescent="0.25">
      <c r="B56" s="43"/>
      <c r="C56" s="53"/>
      <c r="D56" s="119"/>
      <c r="E56" s="48" t="s">
        <v>605</v>
      </c>
      <c r="F56" s="48" t="s">
        <v>606</v>
      </c>
      <c r="G56" s="21">
        <v>1</v>
      </c>
      <c r="H56" s="21">
        <v>0</v>
      </c>
      <c r="I56" s="21">
        <v>1</v>
      </c>
      <c r="J56" s="21">
        <v>1</v>
      </c>
      <c r="K56" s="21">
        <v>1</v>
      </c>
      <c r="L56" s="73">
        <v>0</v>
      </c>
      <c r="M56" s="21"/>
      <c r="N56" s="21"/>
      <c r="O56" s="22"/>
      <c r="P56" s="13" t="str">
        <f t="shared" si="0"/>
        <v>-</v>
      </c>
      <c r="Q56" s="14">
        <f t="shared" si="1"/>
        <v>0</v>
      </c>
      <c r="T56" s="15"/>
    </row>
    <row r="57" spans="2:20" ht="48" customHeight="1" thickBot="1" x14ac:dyDescent="0.25">
      <c r="B57" s="43"/>
      <c r="C57" s="53"/>
      <c r="D57" s="119"/>
      <c r="E57" s="48" t="s">
        <v>607</v>
      </c>
      <c r="F57" s="48" t="s">
        <v>608</v>
      </c>
      <c r="G57" s="21">
        <v>1</v>
      </c>
      <c r="H57" s="21">
        <v>0</v>
      </c>
      <c r="I57" s="21">
        <v>1</v>
      </c>
      <c r="J57" s="21">
        <v>1</v>
      </c>
      <c r="K57" s="21">
        <v>1</v>
      </c>
      <c r="L57" s="73">
        <v>0</v>
      </c>
      <c r="M57" s="21"/>
      <c r="N57" s="21"/>
      <c r="O57" s="22"/>
      <c r="P57" s="13" t="str">
        <f t="shared" si="0"/>
        <v>-</v>
      </c>
      <c r="Q57" s="14">
        <f t="shared" si="1"/>
        <v>0</v>
      </c>
      <c r="T57" s="15"/>
    </row>
    <row r="58" spans="2:20" ht="48" customHeight="1" thickBot="1" x14ac:dyDescent="0.25">
      <c r="B58" s="43"/>
      <c r="C58" s="53"/>
      <c r="D58" s="120"/>
      <c r="E58" s="48" t="s">
        <v>609</v>
      </c>
      <c r="F58" s="48" t="s">
        <v>610</v>
      </c>
      <c r="G58" s="21">
        <v>8</v>
      </c>
      <c r="H58" s="21">
        <v>1</v>
      </c>
      <c r="I58" s="21">
        <v>1</v>
      </c>
      <c r="J58" s="21">
        <v>1</v>
      </c>
      <c r="K58" s="21">
        <v>1</v>
      </c>
      <c r="L58" s="73">
        <v>1.5</v>
      </c>
      <c r="M58" s="21"/>
      <c r="N58" s="21"/>
      <c r="O58" s="22"/>
      <c r="P58" s="13">
        <f t="shared" si="0"/>
        <v>1</v>
      </c>
      <c r="Q58" s="14">
        <f t="shared" si="1"/>
        <v>0.1875</v>
      </c>
      <c r="T58" s="15"/>
    </row>
    <row r="59" spans="2:20" ht="45.75" thickBot="1" x14ac:dyDescent="0.25">
      <c r="B59" s="43"/>
      <c r="C59" s="53"/>
      <c r="D59" s="121" t="s">
        <v>626</v>
      </c>
      <c r="E59" s="48" t="s">
        <v>611</v>
      </c>
      <c r="F59" s="48" t="s">
        <v>612</v>
      </c>
      <c r="G59" s="21">
        <v>2</v>
      </c>
      <c r="H59" s="21">
        <v>2</v>
      </c>
      <c r="I59" s="21">
        <v>2</v>
      </c>
      <c r="J59" s="21">
        <v>2</v>
      </c>
      <c r="K59" s="21">
        <v>2</v>
      </c>
      <c r="L59" s="73">
        <v>2</v>
      </c>
      <c r="M59" s="21"/>
      <c r="N59" s="21"/>
      <c r="O59" s="22"/>
      <c r="P59" s="13">
        <f t="shared" si="0"/>
        <v>1</v>
      </c>
      <c r="Q59" s="14">
        <f t="shared" si="1"/>
        <v>1</v>
      </c>
      <c r="T59" s="15"/>
    </row>
    <row r="60" spans="2:20" ht="75.75" thickBot="1" x14ac:dyDescent="0.25">
      <c r="B60" s="43"/>
      <c r="C60" s="53"/>
      <c r="D60" s="119"/>
      <c r="E60" s="48" t="s">
        <v>613</v>
      </c>
      <c r="F60" s="48" t="s">
        <v>612</v>
      </c>
      <c r="G60" s="21">
        <v>2</v>
      </c>
      <c r="H60" s="21">
        <v>2</v>
      </c>
      <c r="I60" s="21">
        <v>2</v>
      </c>
      <c r="J60" s="21">
        <v>2</v>
      </c>
      <c r="K60" s="21">
        <v>2</v>
      </c>
      <c r="L60" s="73">
        <v>0</v>
      </c>
      <c r="M60" s="21"/>
      <c r="N60" s="21"/>
      <c r="O60" s="22"/>
      <c r="P60" s="13">
        <f t="shared" si="0"/>
        <v>0</v>
      </c>
      <c r="Q60" s="14">
        <f t="shared" si="1"/>
        <v>0</v>
      </c>
      <c r="T60" s="15"/>
    </row>
    <row r="61" spans="2:20" ht="60.75" thickBot="1" x14ac:dyDescent="0.25">
      <c r="B61" s="43"/>
      <c r="C61" s="53"/>
      <c r="D61" s="119"/>
      <c r="E61" s="48" t="s">
        <v>614</v>
      </c>
      <c r="F61" s="48" t="s">
        <v>608</v>
      </c>
      <c r="G61" s="21">
        <v>1</v>
      </c>
      <c r="H61" s="21"/>
      <c r="I61" s="21"/>
      <c r="J61" s="21"/>
      <c r="K61" s="21"/>
      <c r="L61" s="73"/>
      <c r="M61" s="21"/>
      <c r="N61" s="21"/>
      <c r="O61" s="22"/>
      <c r="P61" s="13" t="str">
        <f t="shared" si="0"/>
        <v>-</v>
      </c>
      <c r="Q61" s="14">
        <f t="shared" si="1"/>
        <v>0</v>
      </c>
      <c r="T61" s="15"/>
    </row>
    <row r="62" spans="2:20" ht="45.75" thickBot="1" x14ac:dyDescent="0.25">
      <c r="B62" s="43"/>
      <c r="C62" s="53"/>
      <c r="D62" s="120"/>
      <c r="E62" s="48" t="s">
        <v>615</v>
      </c>
      <c r="F62" s="48" t="s">
        <v>616</v>
      </c>
      <c r="G62" s="21">
        <v>1</v>
      </c>
      <c r="H62" s="21"/>
      <c r="I62" s="21"/>
      <c r="J62" s="21"/>
      <c r="K62" s="21"/>
      <c r="L62" s="73"/>
      <c r="M62" s="21"/>
      <c r="N62" s="21"/>
      <c r="O62" s="22"/>
      <c r="P62" s="13" t="str">
        <f t="shared" si="0"/>
        <v>-</v>
      </c>
      <c r="Q62" s="14">
        <f t="shared" si="1"/>
        <v>0</v>
      </c>
      <c r="T62" s="15"/>
    </row>
    <row r="63" spans="2:20" ht="69" customHeight="1" thickBot="1" x14ac:dyDescent="0.25">
      <c r="B63" s="112" t="s">
        <v>91</v>
      </c>
      <c r="C63" s="112" t="s">
        <v>92</v>
      </c>
      <c r="D63" s="114" t="s">
        <v>627</v>
      </c>
      <c r="E63" s="34" t="s">
        <v>15</v>
      </c>
      <c r="F63" s="49"/>
      <c r="G63" s="116" t="s">
        <v>16</v>
      </c>
      <c r="H63" s="64" t="s">
        <v>44</v>
      </c>
      <c r="I63" s="34" t="s">
        <v>45</v>
      </c>
      <c r="J63" s="35" t="s">
        <v>46</v>
      </c>
      <c r="K63" s="35" t="s">
        <v>40</v>
      </c>
      <c r="L63" s="74" t="s">
        <v>37</v>
      </c>
      <c r="M63" s="34" t="s">
        <v>38</v>
      </c>
      <c r="N63" s="35" t="s">
        <v>39</v>
      </c>
      <c r="O63" s="35" t="s">
        <v>40</v>
      </c>
      <c r="P63" s="36" t="s">
        <v>17</v>
      </c>
      <c r="Q63" s="37" t="s">
        <v>12</v>
      </c>
    </row>
    <row r="64" spans="2:20" ht="16.5" thickBot="1" x14ac:dyDescent="0.25">
      <c r="B64" s="113"/>
      <c r="C64" s="113"/>
      <c r="D64" s="115"/>
      <c r="E64" s="38">
        <f>COUNTA(E4:E62)</f>
        <v>59</v>
      </c>
      <c r="F64" s="50"/>
      <c r="G64" s="117"/>
      <c r="H64" s="40">
        <f t="shared" ref="H64:O64" si="2">COUNTIF(H4:H62,"&gt;0")</f>
        <v>30</v>
      </c>
      <c r="I64" s="40">
        <f t="shared" si="2"/>
        <v>55</v>
      </c>
      <c r="J64" s="40">
        <f t="shared" si="2"/>
        <v>41</v>
      </c>
      <c r="K64" s="40">
        <f t="shared" si="2"/>
        <v>39</v>
      </c>
      <c r="L64" s="75">
        <f t="shared" si="2"/>
        <v>8</v>
      </c>
      <c r="M64" s="40">
        <f t="shared" si="2"/>
        <v>0</v>
      </c>
      <c r="N64" s="40">
        <f t="shared" si="2"/>
        <v>0</v>
      </c>
      <c r="O64" s="40">
        <f t="shared" si="2"/>
        <v>0</v>
      </c>
      <c r="P64" s="41">
        <f>AVERAGE(P4:P62)</f>
        <v>0.26666666666666666</v>
      </c>
      <c r="Q64" s="41">
        <f>AVERAGE(Q4:Q62)</f>
        <v>0.11899717514124293</v>
      </c>
    </row>
    <row r="65" ht="12" customHeight="1" x14ac:dyDescent="0.2"/>
    <row r="67" ht="12" customHeight="1" x14ac:dyDescent="0.2"/>
    <row r="68" ht="55.5" customHeight="1" x14ac:dyDescent="0.2"/>
  </sheetData>
  <autoFilter ref="B3:Q64"/>
  <mergeCells count="14">
    <mergeCell ref="B1:Q1"/>
    <mergeCell ref="B63:B64"/>
    <mergeCell ref="C63:C64"/>
    <mergeCell ref="D63:D64"/>
    <mergeCell ref="G63:G64"/>
    <mergeCell ref="D4:D6"/>
    <mergeCell ref="D7:D13"/>
    <mergeCell ref="D14:D22"/>
    <mergeCell ref="D24:D32"/>
    <mergeCell ref="D33:D38"/>
    <mergeCell ref="D39:D40"/>
    <mergeCell ref="D41:D51"/>
    <mergeCell ref="D52:D58"/>
    <mergeCell ref="D59:D62"/>
  </mergeCells>
  <conditionalFormatting sqref="Q4:Q62">
    <cfRule type="cellIs" dxfId="503" priority="81" operator="equal">
      <formula>"-"</formula>
    </cfRule>
    <cfRule type="cellIs" dxfId="502" priority="82" operator="between">
      <formula>0.9</formula>
      <formula>1</formula>
    </cfRule>
    <cfRule type="cellIs" dxfId="501" priority="83" operator="between">
      <formula>0.7</formula>
      <formula>0.899</formula>
    </cfRule>
    <cfRule type="cellIs" dxfId="500" priority="84" operator="between">
      <formula>0</formula>
      <formula>0.699</formula>
    </cfRule>
  </conditionalFormatting>
  <conditionalFormatting sqref="Q4:Q62">
    <cfRule type="cellIs" dxfId="499" priority="77" operator="equal">
      <formula>"-"</formula>
    </cfRule>
    <cfRule type="cellIs" dxfId="498" priority="78" operator="lessThan">
      <formula>0.699</formula>
    </cfRule>
    <cfRule type="cellIs" dxfId="497" priority="79" operator="between">
      <formula>0.7</formula>
      <formula>0.8999</formula>
    </cfRule>
    <cfRule type="cellIs" dxfId="496" priority="80" operator="between">
      <formula>0.9</formula>
      <formula>1</formula>
    </cfRule>
  </conditionalFormatting>
  <conditionalFormatting sqref="Q4:Q62">
    <cfRule type="cellIs" dxfId="495" priority="73" operator="equal">
      <formula>"-"</formula>
    </cfRule>
    <cfRule type="cellIs" dxfId="494" priority="74" operator="lessThan">
      <formula>0.69999</formula>
    </cfRule>
    <cfRule type="cellIs" dxfId="493" priority="75" operator="between">
      <formula>0.7</formula>
      <formula>0.8999</formula>
    </cfRule>
    <cfRule type="cellIs" dxfId="492" priority="76" operator="between">
      <formula>0.9</formula>
      <formula>1</formula>
    </cfRule>
  </conditionalFormatting>
  <conditionalFormatting sqref="Q4:Q62">
    <cfRule type="cellIs" dxfId="491" priority="69" operator="equal">
      <formula>"-"</formula>
    </cfRule>
    <cfRule type="cellIs" dxfId="490" priority="70" operator="between">
      <formula>0.9</formula>
      <formula>1</formula>
    </cfRule>
    <cfRule type="cellIs" dxfId="489" priority="71" operator="between">
      <formula>0.7</formula>
      <formula>0.899</formula>
    </cfRule>
    <cfRule type="cellIs" dxfId="488" priority="72" operator="lessThan">
      <formula>0.699</formula>
    </cfRule>
  </conditionalFormatting>
  <conditionalFormatting sqref="Q4:Q62">
    <cfRule type="cellIs" dxfId="487" priority="65" operator="equal">
      <formula>"-"</formula>
    </cfRule>
    <cfRule type="cellIs" dxfId="486" priority="66" operator="lessThan">
      <formula>0.699</formula>
    </cfRule>
    <cfRule type="cellIs" dxfId="485" priority="67" operator="between">
      <formula>0.9</formula>
      <formula>1</formula>
    </cfRule>
    <cfRule type="cellIs" dxfId="484" priority="68" operator="between">
      <formula>0.7</formula>
      <formula>"89.99%"</formula>
    </cfRule>
  </conditionalFormatting>
  <conditionalFormatting sqref="Q4:Q62">
    <cfRule type="cellIs" dxfId="483" priority="61" operator="equal">
      <formula>"-"</formula>
    </cfRule>
    <cfRule type="cellIs" dxfId="482" priority="62" operator="lessThan">
      <formula>0.699</formula>
    </cfRule>
    <cfRule type="cellIs" dxfId="481" priority="63" operator="between">
      <formula>0.7</formula>
      <formula>0.899</formula>
    </cfRule>
    <cfRule type="cellIs" dxfId="480" priority="64" operator="between">
      <formula>0.9</formula>
      <formula>1</formula>
    </cfRule>
  </conditionalFormatting>
  <conditionalFormatting sqref="Q4:Q62">
    <cfRule type="cellIs" dxfId="479" priority="57" operator="equal">
      <formula>"-"</formula>
    </cfRule>
    <cfRule type="cellIs" dxfId="478" priority="58" operator="lessThan">
      <formula>0.699</formula>
    </cfRule>
    <cfRule type="cellIs" dxfId="477" priority="59" operator="between">
      <formula>0.7</formula>
      <formula>0.9166666</formula>
    </cfRule>
    <cfRule type="cellIs" dxfId="476" priority="60" operator="between">
      <formula>0.9167</formula>
      <formula>1</formula>
    </cfRule>
  </conditionalFormatting>
  <conditionalFormatting sqref="P4:P62">
    <cfRule type="cellIs" dxfId="475" priority="25" operator="equal">
      <formula>"-"</formula>
    </cfRule>
    <cfRule type="cellIs" dxfId="474" priority="26" operator="between">
      <formula>0.9</formula>
      <formula>1</formula>
    </cfRule>
    <cfRule type="cellIs" dxfId="473" priority="27" operator="between">
      <formula>0.7</formula>
      <formula>0.899</formula>
    </cfRule>
    <cfRule type="cellIs" dxfId="472" priority="28" operator="between">
      <formula>0</formula>
      <formula>0.699</formula>
    </cfRule>
  </conditionalFormatting>
  <conditionalFormatting sqref="P4:P62">
    <cfRule type="cellIs" dxfId="471" priority="21" operator="equal">
      <formula>"-"</formula>
    </cfRule>
    <cfRule type="cellIs" dxfId="470" priority="22" operator="lessThan">
      <formula>0.699</formula>
    </cfRule>
    <cfRule type="cellIs" dxfId="469" priority="23" operator="between">
      <formula>0.7</formula>
      <formula>0.8999</formula>
    </cfRule>
    <cfRule type="cellIs" dxfId="468" priority="24" operator="between">
      <formula>0.9</formula>
      <formula>1</formula>
    </cfRule>
  </conditionalFormatting>
  <conditionalFormatting sqref="P4:P62">
    <cfRule type="cellIs" dxfId="467" priority="17" operator="equal">
      <formula>"-"</formula>
    </cfRule>
    <cfRule type="cellIs" dxfId="466" priority="18" operator="lessThan">
      <formula>0.69999</formula>
    </cfRule>
    <cfRule type="cellIs" dxfId="465" priority="19" operator="between">
      <formula>0.7</formula>
      <formula>0.8999</formula>
    </cfRule>
    <cfRule type="cellIs" dxfId="464" priority="20" operator="between">
      <formula>0.9</formula>
      <formula>1</formula>
    </cfRule>
  </conditionalFormatting>
  <conditionalFormatting sqref="P4:P62">
    <cfRule type="cellIs" dxfId="463" priority="13" operator="equal">
      <formula>"-"</formula>
    </cfRule>
    <cfRule type="cellIs" dxfId="462" priority="14" operator="between">
      <formula>0.9</formula>
      <formula>1</formula>
    </cfRule>
    <cfRule type="cellIs" dxfId="461" priority="15" operator="between">
      <formula>0.7</formula>
      <formula>0.899</formula>
    </cfRule>
    <cfRule type="cellIs" dxfId="460" priority="16" operator="lessThan">
      <formula>0.699</formula>
    </cfRule>
  </conditionalFormatting>
  <conditionalFormatting sqref="P4:P62">
    <cfRule type="cellIs" dxfId="459" priority="9" operator="equal">
      <formula>"-"</formula>
    </cfRule>
    <cfRule type="cellIs" dxfId="458" priority="10" operator="lessThan">
      <formula>0.699</formula>
    </cfRule>
    <cfRule type="cellIs" dxfId="457" priority="11" operator="between">
      <formula>0.9</formula>
      <formula>1</formula>
    </cfRule>
    <cfRule type="cellIs" dxfId="456" priority="12" operator="between">
      <formula>0.7</formula>
      <formula>"89.99%"</formula>
    </cfRule>
  </conditionalFormatting>
  <conditionalFormatting sqref="P4:P62">
    <cfRule type="cellIs" dxfId="455" priority="5" operator="equal">
      <formula>"-"</formula>
    </cfRule>
    <cfRule type="cellIs" dxfId="454" priority="6" operator="lessThan">
      <formula>0.699</formula>
    </cfRule>
    <cfRule type="cellIs" dxfId="453" priority="7" operator="between">
      <formula>0.7</formula>
      <formula>0.899</formula>
    </cfRule>
    <cfRule type="cellIs" dxfId="452" priority="8" operator="between">
      <formula>0.9</formula>
      <formula>1</formula>
    </cfRule>
  </conditionalFormatting>
  <conditionalFormatting sqref="P4:P62">
    <cfRule type="cellIs" dxfId="451" priority="1" operator="equal">
      <formula>"-"</formula>
    </cfRule>
    <cfRule type="cellIs" dxfId="450" priority="2" operator="lessThan">
      <formula>0.699</formula>
    </cfRule>
    <cfRule type="cellIs" dxfId="449" priority="3" operator="between">
      <formula>0.7</formula>
      <formula>0.9166666</formula>
    </cfRule>
    <cfRule type="cellIs" dxfId="448"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rowBreaks count="2" manualBreakCount="2">
    <brk id="22" max="16383" man="1"/>
    <brk id="3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topLeftCell="G1" zoomScale="70" zoomScaleNormal="70" zoomScaleSheetLayoutView="70" workbookViewId="0">
      <selection activeCell="L2" sqref="L1:L1048576"/>
    </sheetView>
  </sheetViews>
  <sheetFormatPr baseColWidth="10" defaultRowHeight="15" x14ac:dyDescent="0.2"/>
  <cols>
    <col min="1" max="1" width="2.85546875" style="1" customWidth="1"/>
    <col min="2" max="4" width="27.7109375" style="1" customWidth="1"/>
    <col min="5" max="6" width="62.7109375" style="1" customWidth="1"/>
    <col min="7" max="7" width="25.28515625" style="1" customWidth="1"/>
    <col min="8" max="8" width="26.140625" style="1" customWidth="1"/>
    <col min="9" max="9" width="24.7109375" style="1" customWidth="1"/>
    <col min="10" max="10" width="26.140625" style="1" customWidth="1"/>
    <col min="11" max="11" width="23.85546875" style="1" customWidth="1"/>
    <col min="12" max="12" width="26.42578125" style="76" bestFit="1" customWidth="1"/>
    <col min="13" max="15" width="18.42578125" style="1" customWidth="1"/>
    <col min="16" max="16" width="15.7109375" style="1" customWidth="1"/>
    <col min="17" max="17" width="19.85546875" style="1" customWidth="1"/>
    <col min="18" max="18" width="5.5703125" style="1" customWidth="1"/>
    <col min="19" max="19" width="11.42578125" style="1" customWidth="1"/>
    <col min="20" max="16384" width="11.42578125" style="1"/>
  </cols>
  <sheetData>
    <row r="1" spans="1:20" ht="42" customHeight="1" x14ac:dyDescent="0.2">
      <c r="B1" s="111" t="s">
        <v>628</v>
      </c>
      <c r="C1" s="111"/>
      <c r="D1" s="111"/>
      <c r="E1" s="111"/>
      <c r="F1" s="111"/>
      <c r="G1" s="111"/>
      <c r="H1" s="111"/>
      <c r="I1" s="111"/>
      <c r="J1" s="111"/>
      <c r="K1" s="111"/>
      <c r="L1" s="111"/>
      <c r="M1" s="111"/>
      <c r="N1" s="111"/>
      <c r="O1" s="111"/>
      <c r="P1" s="111"/>
      <c r="Q1" s="111"/>
    </row>
    <row r="2" spans="1:20" ht="16.5" thickBot="1" x14ac:dyDescent="0.25">
      <c r="D2" s="2"/>
      <c r="E2" s="3"/>
      <c r="F2" s="3"/>
      <c r="G2" s="3"/>
      <c r="H2" s="3"/>
      <c r="I2" s="3"/>
      <c r="J2" s="3"/>
      <c r="K2" s="3"/>
      <c r="L2" s="69"/>
      <c r="M2" s="3"/>
      <c r="N2" s="3"/>
      <c r="O2" s="3"/>
      <c r="P2" s="3"/>
      <c r="Q2" s="3"/>
    </row>
    <row r="3" spans="1:20" ht="54" customHeight="1" thickBot="1" x14ac:dyDescent="0.25">
      <c r="B3" s="4" t="s">
        <v>0</v>
      </c>
      <c r="C3" s="51" t="s">
        <v>36</v>
      </c>
      <c r="D3" s="5" t="s">
        <v>1</v>
      </c>
      <c r="E3" s="6" t="s">
        <v>2</v>
      </c>
      <c r="F3" s="6" t="s">
        <v>18</v>
      </c>
      <c r="G3" s="7" t="s">
        <v>3</v>
      </c>
      <c r="H3" s="7" t="s">
        <v>4</v>
      </c>
      <c r="I3" s="7" t="s">
        <v>5</v>
      </c>
      <c r="J3" s="7" t="s">
        <v>6</v>
      </c>
      <c r="K3" s="7" t="s">
        <v>7</v>
      </c>
      <c r="L3" s="70" t="s">
        <v>8</v>
      </c>
      <c r="M3" s="7" t="s">
        <v>9</v>
      </c>
      <c r="N3" s="7" t="s">
        <v>10</v>
      </c>
      <c r="O3" s="7" t="s">
        <v>11</v>
      </c>
      <c r="P3" s="8" t="s">
        <v>17</v>
      </c>
      <c r="Q3" s="9" t="s">
        <v>12</v>
      </c>
    </row>
    <row r="4" spans="1:20" ht="45.75" customHeight="1" thickBot="1" x14ac:dyDescent="0.25">
      <c r="A4" s="2"/>
      <c r="B4" s="42"/>
      <c r="C4" s="52"/>
      <c r="D4" s="44" t="s">
        <v>631</v>
      </c>
      <c r="E4" s="47" t="s">
        <v>629</v>
      </c>
      <c r="F4" s="47" t="s">
        <v>630</v>
      </c>
      <c r="G4" s="62">
        <v>964961780992</v>
      </c>
      <c r="H4" s="62">
        <v>241172945248</v>
      </c>
      <c r="I4" s="62">
        <v>241172945248</v>
      </c>
      <c r="J4" s="62">
        <v>241172945248</v>
      </c>
      <c r="K4" s="62">
        <v>241172945248</v>
      </c>
      <c r="L4" s="81">
        <v>218991913752.16</v>
      </c>
      <c r="M4" s="10"/>
      <c r="N4" s="11"/>
      <c r="O4" s="12"/>
      <c r="P4" s="13">
        <f>IF(H4=0,"-",IF((L4/H4)&lt;=1,(L4/H4),1))</f>
        <v>0.90802852503612674</v>
      </c>
      <c r="Q4" s="14">
        <f>IF(((L4+M4+N4+O4)/(G4))&lt;=1,((L4+M4+N4+O4)/(G4)),1)</f>
        <v>0.22694361379476805</v>
      </c>
      <c r="R4" s="2"/>
      <c r="T4" s="15"/>
    </row>
    <row r="5" spans="1:20" ht="69" customHeight="1" thickBot="1" x14ac:dyDescent="0.25">
      <c r="B5" s="112" t="s">
        <v>91</v>
      </c>
      <c r="C5" s="112" t="s">
        <v>92</v>
      </c>
      <c r="D5" s="114" t="s">
        <v>93</v>
      </c>
      <c r="E5" s="34" t="s">
        <v>15</v>
      </c>
      <c r="F5" s="49"/>
      <c r="G5" s="116" t="s">
        <v>16</v>
      </c>
      <c r="H5" s="39" t="s">
        <v>44</v>
      </c>
      <c r="I5" s="34" t="s">
        <v>45</v>
      </c>
      <c r="J5" s="35" t="s">
        <v>46</v>
      </c>
      <c r="K5" s="35" t="s">
        <v>40</v>
      </c>
      <c r="L5" s="74" t="s">
        <v>37</v>
      </c>
      <c r="M5" s="34" t="s">
        <v>38</v>
      </c>
      <c r="N5" s="35" t="s">
        <v>39</v>
      </c>
      <c r="O5" s="35" t="s">
        <v>40</v>
      </c>
      <c r="P5" s="36" t="s">
        <v>17</v>
      </c>
      <c r="Q5" s="37" t="s">
        <v>12</v>
      </c>
    </row>
    <row r="6" spans="1:20" ht="16.5" thickBot="1" x14ac:dyDescent="0.25">
      <c r="B6" s="113"/>
      <c r="C6" s="113"/>
      <c r="D6" s="115"/>
      <c r="E6" s="38">
        <f>COUNTA(E4:E4)</f>
        <v>1</v>
      </c>
      <c r="F6" s="50"/>
      <c r="G6" s="117"/>
      <c r="H6" s="40">
        <f t="shared" ref="H6:O6" si="0">COUNTIF(H4:H4,"&gt;0")</f>
        <v>1</v>
      </c>
      <c r="I6" s="40">
        <f t="shared" si="0"/>
        <v>1</v>
      </c>
      <c r="J6" s="40">
        <f t="shared" si="0"/>
        <v>1</v>
      </c>
      <c r="K6" s="40">
        <f t="shared" si="0"/>
        <v>1</v>
      </c>
      <c r="L6" s="75">
        <f t="shared" si="0"/>
        <v>1</v>
      </c>
      <c r="M6" s="40">
        <f t="shared" si="0"/>
        <v>0</v>
      </c>
      <c r="N6" s="40">
        <f t="shared" si="0"/>
        <v>0</v>
      </c>
      <c r="O6" s="40">
        <f t="shared" si="0"/>
        <v>0</v>
      </c>
      <c r="P6" s="41">
        <f>AVERAGE(P4:P4)</f>
        <v>0.90802852503612674</v>
      </c>
      <c r="Q6" s="41">
        <f>AVERAGE(Q4:Q4)</f>
        <v>0.22694361379476805</v>
      </c>
    </row>
    <row r="7" spans="1:20" ht="12" customHeight="1" x14ac:dyDescent="0.2"/>
    <row r="9" spans="1:20" ht="12" customHeight="1" x14ac:dyDescent="0.2"/>
    <row r="10" spans="1:20" ht="55.5" customHeight="1" x14ac:dyDescent="0.2"/>
  </sheetData>
  <autoFilter ref="B3:Q6"/>
  <mergeCells count="5">
    <mergeCell ref="B1:Q1"/>
    <mergeCell ref="B5:B6"/>
    <mergeCell ref="C5:C6"/>
    <mergeCell ref="D5:D6"/>
    <mergeCell ref="G5:G6"/>
  </mergeCells>
  <conditionalFormatting sqref="Q4">
    <cfRule type="cellIs" dxfId="447" priority="109" operator="equal">
      <formula>"-"</formula>
    </cfRule>
    <cfRule type="cellIs" dxfId="446" priority="110" operator="between">
      <formula>0.9</formula>
      <formula>1</formula>
    </cfRule>
    <cfRule type="cellIs" dxfId="445" priority="111" operator="between">
      <formula>0.7</formula>
      <formula>0.899</formula>
    </cfRule>
    <cfRule type="cellIs" dxfId="444" priority="112" operator="between">
      <formula>0</formula>
      <formula>0.699</formula>
    </cfRule>
  </conditionalFormatting>
  <conditionalFormatting sqref="Q4">
    <cfRule type="cellIs" dxfId="443" priority="105" operator="equal">
      <formula>"-"</formula>
    </cfRule>
    <cfRule type="cellIs" dxfId="442" priority="106" operator="lessThan">
      <formula>0.699</formula>
    </cfRule>
    <cfRule type="cellIs" dxfId="441" priority="107" operator="between">
      <formula>0.7</formula>
      <formula>0.8999</formula>
    </cfRule>
    <cfRule type="cellIs" dxfId="440" priority="108" operator="between">
      <formula>0.9</formula>
      <formula>1</formula>
    </cfRule>
  </conditionalFormatting>
  <conditionalFormatting sqref="Q4">
    <cfRule type="cellIs" dxfId="439" priority="101" operator="equal">
      <formula>"-"</formula>
    </cfRule>
    <cfRule type="cellIs" dxfId="438" priority="102" operator="lessThan">
      <formula>0.69999</formula>
    </cfRule>
    <cfRule type="cellIs" dxfId="437" priority="103" operator="between">
      <formula>0.7</formula>
      <formula>0.8999</formula>
    </cfRule>
    <cfRule type="cellIs" dxfId="436" priority="104" operator="between">
      <formula>0.9</formula>
      <formula>1</formula>
    </cfRule>
  </conditionalFormatting>
  <conditionalFormatting sqref="Q4">
    <cfRule type="cellIs" dxfId="435" priority="97" operator="equal">
      <formula>"-"</formula>
    </cfRule>
    <cfRule type="cellIs" dxfId="434" priority="98" operator="between">
      <formula>0.9</formula>
      <formula>1</formula>
    </cfRule>
    <cfRule type="cellIs" dxfId="433" priority="99" operator="between">
      <formula>0.7</formula>
      <formula>0.899</formula>
    </cfRule>
    <cfRule type="cellIs" dxfId="432" priority="100" operator="lessThan">
      <formula>0.699</formula>
    </cfRule>
  </conditionalFormatting>
  <conditionalFormatting sqref="Q4">
    <cfRule type="cellIs" dxfId="431" priority="93" operator="equal">
      <formula>"-"</formula>
    </cfRule>
    <cfRule type="cellIs" dxfId="430" priority="94" operator="lessThan">
      <formula>0.699</formula>
    </cfRule>
    <cfRule type="cellIs" dxfId="429" priority="95" operator="between">
      <formula>0.9</formula>
      <formula>1</formula>
    </cfRule>
    <cfRule type="cellIs" dxfId="428" priority="96" operator="between">
      <formula>0.7</formula>
      <formula>"89.99%"</formula>
    </cfRule>
  </conditionalFormatting>
  <conditionalFormatting sqref="Q4">
    <cfRule type="cellIs" dxfId="427" priority="89" operator="equal">
      <formula>"-"</formula>
    </cfRule>
    <cfRule type="cellIs" dxfId="426" priority="90" operator="lessThan">
      <formula>0.699</formula>
    </cfRule>
    <cfRule type="cellIs" dxfId="425" priority="91" operator="between">
      <formula>0.7</formula>
      <formula>0.899</formula>
    </cfRule>
    <cfRule type="cellIs" dxfId="424" priority="92" operator="between">
      <formula>0.9</formula>
      <formula>1</formula>
    </cfRule>
  </conditionalFormatting>
  <conditionalFormatting sqref="Q4">
    <cfRule type="cellIs" dxfId="423" priority="85" operator="equal">
      <formula>"-"</formula>
    </cfRule>
    <cfRule type="cellIs" dxfId="422" priority="86" operator="lessThan">
      <formula>0.699</formula>
    </cfRule>
    <cfRule type="cellIs" dxfId="421" priority="87" operator="between">
      <formula>0.7</formula>
      <formula>0.9166666</formula>
    </cfRule>
    <cfRule type="cellIs" dxfId="420" priority="88" operator="between">
      <formula>0.9167</formula>
      <formula>1</formula>
    </cfRule>
  </conditionalFormatting>
  <conditionalFormatting sqref="P4">
    <cfRule type="cellIs" dxfId="419" priority="25" operator="equal">
      <formula>"-"</formula>
    </cfRule>
    <cfRule type="cellIs" dxfId="418" priority="26" operator="between">
      <formula>0.9</formula>
      <formula>1</formula>
    </cfRule>
    <cfRule type="cellIs" dxfId="417" priority="27" operator="between">
      <formula>0.7</formula>
      <formula>0.899</formula>
    </cfRule>
    <cfRule type="cellIs" dxfId="416" priority="28" operator="between">
      <formula>0</formula>
      <formula>0.699</formula>
    </cfRule>
  </conditionalFormatting>
  <conditionalFormatting sqref="P4">
    <cfRule type="cellIs" dxfId="415" priority="21" operator="equal">
      <formula>"-"</formula>
    </cfRule>
    <cfRule type="cellIs" dxfId="414" priority="22" operator="lessThan">
      <formula>0.699</formula>
    </cfRule>
    <cfRule type="cellIs" dxfId="413" priority="23" operator="between">
      <formula>0.7</formula>
      <formula>0.8999</formula>
    </cfRule>
    <cfRule type="cellIs" dxfId="412" priority="24" operator="between">
      <formula>0.9</formula>
      <formula>1</formula>
    </cfRule>
  </conditionalFormatting>
  <conditionalFormatting sqref="P4">
    <cfRule type="cellIs" dxfId="411" priority="17" operator="equal">
      <formula>"-"</formula>
    </cfRule>
    <cfRule type="cellIs" dxfId="410" priority="18" operator="lessThan">
      <formula>0.69999</formula>
    </cfRule>
    <cfRule type="cellIs" dxfId="409" priority="19" operator="between">
      <formula>0.7</formula>
      <formula>0.8999</formula>
    </cfRule>
    <cfRule type="cellIs" dxfId="408" priority="20" operator="between">
      <formula>0.9</formula>
      <formula>1</formula>
    </cfRule>
  </conditionalFormatting>
  <conditionalFormatting sqref="P4">
    <cfRule type="cellIs" dxfId="407" priority="13" operator="equal">
      <formula>"-"</formula>
    </cfRule>
    <cfRule type="cellIs" dxfId="406" priority="14" operator="between">
      <formula>0.9</formula>
      <formula>1</formula>
    </cfRule>
    <cfRule type="cellIs" dxfId="405" priority="15" operator="between">
      <formula>0.7</formula>
      <formula>0.899</formula>
    </cfRule>
    <cfRule type="cellIs" dxfId="404" priority="16" operator="lessThan">
      <formula>0.699</formula>
    </cfRule>
  </conditionalFormatting>
  <conditionalFormatting sqref="P4">
    <cfRule type="cellIs" dxfId="403" priority="9" operator="equal">
      <formula>"-"</formula>
    </cfRule>
    <cfRule type="cellIs" dxfId="402" priority="10" operator="lessThan">
      <formula>0.699</formula>
    </cfRule>
    <cfRule type="cellIs" dxfId="401" priority="11" operator="between">
      <formula>0.9</formula>
      <formula>1</formula>
    </cfRule>
    <cfRule type="cellIs" dxfId="400" priority="12" operator="between">
      <formula>0.7</formula>
      <formula>"89.99%"</formula>
    </cfRule>
  </conditionalFormatting>
  <conditionalFormatting sqref="P4">
    <cfRule type="cellIs" dxfId="399" priority="5" operator="equal">
      <formula>"-"</formula>
    </cfRule>
    <cfRule type="cellIs" dxfId="398" priority="6" operator="lessThan">
      <formula>0.699</formula>
    </cfRule>
    <cfRule type="cellIs" dxfId="397" priority="7" operator="between">
      <formula>0.7</formula>
      <formula>0.899</formula>
    </cfRule>
    <cfRule type="cellIs" dxfId="396" priority="8" operator="between">
      <formula>0.9</formula>
      <formula>1</formula>
    </cfRule>
  </conditionalFormatting>
  <conditionalFormatting sqref="P4">
    <cfRule type="cellIs" dxfId="395" priority="1" operator="equal">
      <formula>"-"</formula>
    </cfRule>
    <cfRule type="cellIs" dxfId="394" priority="2" operator="lessThan">
      <formula>0.699</formula>
    </cfRule>
    <cfRule type="cellIs" dxfId="393" priority="3" operator="between">
      <formula>0.7</formula>
      <formula>0.9166666</formula>
    </cfRule>
    <cfRule type="cellIs" dxfId="392" priority="4" operator="between">
      <formula>0.9167</formula>
      <formula>1</formula>
    </cfRule>
  </conditionalFormatting>
  <printOptions horizontalCentered="1" verticalCentered="1"/>
  <pageMargins left="0.31496062992125984" right="0.31496062992125984" top="0.74803149606299213" bottom="0.74803149606299213" header="0.31496062992125984" footer="0.31496062992125984"/>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30</vt:i4>
      </vt:variant>
    </vt:vector>
  </HeadingPairs>
  <TitlesOfParts>
    <vt:vector size="46" baseType="lpstr">
      <vt:lpstr>Consolidado</vt:lpstr>
      <vt:lpstr>EDUBA</vt:lpstr>
      <vt:lpstr>INDERBA </vt:lpstr>
      <vt:lpstr>Transito y Transporte</vt:lpstr>
      <vt:lpstr>Planeacion</vt:lpstr>
      <vt:lpstr>Desarrollo</vt:lpstr>
      <vt:lpstr>Educacion</vt:lpstr>
      <vt:lpstr>Gobierno</vt:lpstr>
      <vt:lpstr>Hacienda</vt:lpstr>
      <vt:lpstr>Infraestructura</vt:lpstr>
      <vt:lpstr>TIC</vt:lpstr>
      <vt:lpstr>Medio Ambiente</vt:lpstr>
      <vt:lpstr>General 2017</vt:lpstr>
      <vt:lpstr>Juridica 2017</vt:lpstr>
      <vt:lpstr>Salud</vt:lpstr>
      <vt:lpstr>UMATA</vt:lpstr>
      <vt:lpstr>Desarrollo!Área_de_impresión</vt:lpstr>
      <vt:lpstr>EDUBA!Área_de_impresión</vt:lpstr>
      <vt:lpstr>Educacion!Área_de_impresión</vt:lpstr>
      <vt:lpstr>'General 2017'!Área_de_impresión</vt:lpstr>
      <vt:lpstr>Gobierno!Área_de_impresión</vt:lpstr>
      <vt:lpstr>Hacienda!Área_de_impresión</vt:lpstr>
      <vt:lpstr>'INDERBA '!Área_de_impresión</vt:lpstr>
      <vt:lpstr>Infraestructura!Área_de_impresión</vt:lpstr>
      <vt:lpstr>'Juridica 2017'!Área_de_impresión</vt:lpstr>
      <vt:lpstr>'Medio Ambiente'!Área_de_impresión</vt:lpstr>
      <vt:lpstr>Planeacion!Área_de_impresión</vt:lpstr>
      <vt:lpstr>Salud!Área_de_impresión</vt:lpstr>
      <vt:lpstr>TIC!Área_de_impresión</vt:lpstr>
      <vt:lpstr>'Transito y Transporte'!Área_de_impresión</vt:lpstr>
      <vt:lpstr>UMATA!Área_de_impresión</vt:lpstr>
      <vt:lpstr>Desarrollo!Títulos_a_imprimir</vt:lpstr>
      <vt:lpstr>EDUBA!Títulos_a_imprimir</vt:lpstr>
      <vt:lpstr>Educacion!Títulos_a_imprimir</vt:lpstr>
      <vt:lpstr>'General 2017'!Títulos_a_imprimir</vt:lpstr>
      <vt:lpstr>Gobierno!Títulos_a_imprimir</vt:lpstr>
      <vt:lpstr>Hacienda!Títulos_a_imprimir</vt:lpstr>
      <vt:lpstr>'INDERBA '!Títulos_a_imprimir</vt:lpstr>
      <vt:lpstr>Infraestructura!Títulos_a_imprimir</vt:lpstr>
      <vt:lpstr>'Juridica 2017'!Títulos_a_imprimir</vt:lpstr>
      <vt:lpstr>'Medio Ambiente'!Títulos_a_imprimir</vt:lpstr>
      <vt:lpstr>Planeacion!Títulos_a_imprimir</vt:lpstr>
      <vt:lpstr>Salud!Títulos_a_imprimir</vt:lpstr>
      <vt:lpstr>TIC!Títulos_a_imprimir</vt:lpstr>
      <vt:lpstr>'Transito y Transporte'!Títulos_a_imprimir</vt:lpstr>
      <vt:lpstr>UMATA!Títulos_a_imprimir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Dario Gelvez Uribe</dc:creator>
  <cp:lastModifiedBy>Omaira Rojas</cp:lastModifiedBy>
  <dcterms:created xsi:type="dcterms:W3CDTF">2016-11-21T20:57:51Z</dcterms:created>
  <dcterms:modified xsi:type="dcterms:W3CDTF">2017-06-13T13:30:47Z</dcterms:modified>
</cp:coreProperties>
</file>